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O_KHMT\PhanCongDayCacHocPhan\Nam hoc 2018 - 2019\"/>
    </mc:Choice>
  </mc:AlternateContent>
  <bookViews>
    <workbookView xWindow="0" yWindow="0" windowWidth="20490" windowHeight="7650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A1'!$E$1:$E$676</definedName>
    <definedName name="_xlnm.Print_Titles" localSheetId="1">'Mau A1'!$7:$10</definedName>
  </definedNames>
  <calcPr calcId="162913" calcMode="manual"/>
</workbook>
</file>

<file path=xl/calcChain.xml><?xml version="1.0" encoding="utf-8"?>
<calcChain xmlns="http://schemas.openxmlformats.org/spreadsheetml/2006/main">
  <c r="E14" i="2" l="1"/>
  <c r="K84" i="4"/>
  <c r="M84" i="4" s="1"/>
  <c r="L84" i="4"/>
  <c r="K380" i="4" l="1"/>
  <c r="M380" i="4" s="1"/>
  <c r="L380" i="4"/>
  <c r="M354" i="4" l="1"/>
  <c r="K174" i="4"/>
  <c r="M174" i="4" s="1"/>
  <c r="L174" i="4"/>
  <c r="K175" i="4"/>
  <c r="L175" i="4"/>
  <c r="M175" i="4" s="1"/>
  <c r="K176" i="4"/>
  <c r="L176" i="4"/>
  <c r="M176" i="4"/>
  <c r="E46" i="2"/>
  <c r="F46" i="2"/>
  <c r="F24" i="2"/>
  <c r="B46" i="2"/>
  <c r="Q46" i="2"/>
  <c r="K634" i="4"/>
  <c r="M634" i="4" s="1"/>
  <c r="L634" i="4"/>
  <c r="K635" i="4"/>
  <c r="L635" i="4"/>
  <c r="M635" i="4" s="1"/>
  <c r="K636" i="4"/>
  <c r="L636" i="4"/>
  <c r="M636" i="4" s="1"/>
  <c r="P634" i="4" l="1"/>
  <c r="D46" i="2"/>
  <c r="AC644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34" i="4" l="1"/>
  <c r="P46" i="2" s="1"/>
  <c r="R46" i="2" s="1"/>
  <c r="S46" i="2" s="1"/>
  <c r="G46" i="2"/>
  <c r="K554" i="4" l="1"/>
  <c r="M554" i="4" s="1"/>
  <c r="L554" i="4"/>
  <c r="K140" i="4"/>
  <c r="L140" i="4"/>
  <c r="K12" i="4"/>
  <c r="L12" i="4"/>
  <c r="K13" i="4"/>
  <c r="L13" i="4"/>
  <c r="M13" i="4" s="1"/>
  <c r="K14" i="4"/>
  <c r="L14" i="4"/>
  <c r="K15" i="4"/>
  <c r="L15" i="4"/>
  <c r="K16" i="4"/>
  <c r="L16" i="4"/>
  <c r="K17" i="4"/>
  <c r="L17" i="4"/>
  <c r="M17" i="4" s="1"/>
  <c r="K18" i="4"/>
  <c r="L18" i="4"/>
  <c r="K19" i="4"/>
  <c r="L19" i="4"/>
  <c r="K20" i="4"/>
  <c r="L20" i="4"/>
  <c r="K21" i="4"/>
  <c r="L21" i="4"/>
  <c r="M21" i="4" s="1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M37" i="4" s="1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M54" i="4" s="1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M62" i="4" s="1"/>
  <c r="K63" i="4"/>
  <c r="L63" i="4"/>
  <c r="K64" i="4"/>
  <c r="L64" i="4"/>
  <c r="K65" i="4"/>
  <c r="L65" i="4"/>
  <c r="K66" i="4"/>
  <c r="L66" i="4"/>
  <c r="M66" i="4" s="1"/>
  <c r="K67" i="4"/>
  <c r="L67" i="4"/>
  <c r="K68" i="4"/>
  <c r="L68" i="4"/>
  <c r="K69" i="4"/>
  <c r="L69" i="4"/>
  <c r="K70" i="4"/>
  <c r="L70" i="4"/>
  <c r="K71" i="4"/>
  <c r="M71" i="4" s="1"/>
  <c r="L71" i="4"/>
  <c r="K72" i="4"/>
  <c r="M72" i="4" s="1"/>
  <c r="L72" i="4"/>
  <c r="K73" i="4"/>
  <c r="M73" i="4" s="1"/>
  <c r="L73" i="4"/>
  <c r="K74" i="4"/>
  <c r="M74" i="4" s="1"/>
  <c r="L74" i="4"/>
  <c r="K75" i="4"/>
  <c r="M75" i="4" s="1"/>
  <c r="L75" i="4"/>
  <c r="K76" i="4"/>
  <c r="L76" i="4"/>
  <c r="M76" i="4" s="1"/>
  <c r="K77" i="4"/>
  <c r="M77" i="4" s="1"/>
  <c r="L77" i="4"/>
  <c r="K78" i="4"/>
  <c r="M78" i="4" s="1"/>
  <c r="L78" i="4"/>
  <c r="K79" i="4"/>
  <c r="M79" i="4" s="1"/>
  <c r="L79" i="4"/>
  <c r="K80" i="4"/>
  <c r="M80" i="4" s="1"/>
  <c r="L80" i="4"/>
  <c r="K81" i="4"/>
  <c r="L81" i="4"/>
  <c r="M81" i="4" s="1"/>
  <c r="K82" i="4"/>
  <c r="L82" i="4"/>
  <c r="M82" i="4" s="1"/>
  <c r="K83" i="4"/>
  <c r="M83" i="4" s="1"/>
  <c r="L83" i="4"/>
  <c r="K85" i="4"/>
  <c r="L85" i="4"/>
  <c r="K86" i="4"/>
  <c r="L86" i="4"/>
  <c r="K87" i="4"/>
  <c r="L87" i="4"/>
  <c r="M87" i="4" s="1"/>
  <c r="K88" i="4"/>
  <c r="L88" i="4"/>
  <c r="K89" i="4"/>
  <c r="L89" i="4"/>
  <c r="K90" i="4"/>
  <c r="L90" i="4"/>
  <c r="K91" i="4"/>
  <c r="L91" i="4"/>
  <c r="M91" i="4" s="1"/>
  <c r="K92" i="4"/>
  <c r="L92" i="4"/>
  <c r="K93" i="4"/>
  <c r="L93" i="4"/>
  <c r="M93" i="4" s="1"/>
  <c r="K94" i="4"/>
  <c r="L94" i="4"/>
  <c r="K95" i="4"/>
  <c r="L95" i="4"/>
  <c r="M95" i="4" s="1"/>
  <c r="K96" i="4"/>
  <c r="L96" i="4"/>
  <c r="K97" i="4"/>
  <c r="L97" i="4"/>
  <c r="M97" i="4" s="1"/>
  <c r="K98" i="4"/>
  <c r="L98" i="4"/>
  <c r="K99" i="4"/>
  <c r="L99" i="4"/>
  <c r="K100" i="4"/>
  <c r="L100" i="4"/>
  <c r="K101" i="4"/>
  <c r="L101" i="4"/>
  <c r="K102" i="4"/>
  <c r="L102" i="4"/>
  <c r="K103" i="4"/>
  <c r="L103" i="4"/>
  <c r="M103" i="4" s="1"/>
  <c r="K104" i="4"/>
  <c r="L104" i="4"/>
  <c r="K105" i="4"/>
  <c r="L105" i="4"/>
  <c r="M105" i="4" s="1"/>
  <c r="K106" i="4"/>
  <c r="L106" i="4"/>
  <c r="K107" i="4"/>
  <c r="L107" i="4"/>
  <c r="M107" i="4" s="1"/>
  <c r="K108" i="4"/>
  <c r="L108" i="4"/>
  <c r="K109" i="4"/>
  <c r="L109" i="4"/>
  <c r="K110" i="4"/>
  <c r="L110" i="4"/>
  <c r="K111" i="4"/>
  <c r="L111" i="4"/>
  <c r="M111" i="4" s="1"/>
  <c r="K112" i="4"/>
  <c r="L112" i="4"/>
  <c r="K113" i="4"/>
  <c r="L113" i="4"/>
  <c r="M113" i="4" s="1"/>
  <c r="K114" i="4"/>
  <c r="L114" i="4"/>
  <c r="K115" i="4"/>
  <c r="L115" i="4"/>
  <c r="K116" i="4"/>
  <c r="L116" i="4"/>
  <c r="K117" i="4"/>
  <c r="L117" i="4"/>
  <c r="M117" i="4" s="1"/>
  <c r="K118" i="4"/>
  <c r="L118" i="4"/>
  <c r="K119" i="4"/>
  <c r="L119" i="4"/>
  <c r="M119" i="4" s="1"/>
  <c r="K120" i="4"/>
  <c r="L120" i="4"/>
  <c r="K121" i="4"/>
  <c r="L121" i="4"/>
  <c r="K122" i="4"/>
  <c r="L122" i="4"/>
  <c r="K124" i="4"/>
  <c r="L124" i="4"/>
  <c r="K125" i="4"/>
  <c r="L125" i="4"/>
  <c r="K126" i="4"/>
  <c r="L126" i="4"/>
  <c r="M126" i="4" s="1"/>
  <c r="K127" i="4"/>
  <c r="L127" i="4"/>
  <c r="K128" i="4"/>
  <c r="L128" i="4"/>
  <c r="M128" i="4" s="1"/>
  <c r="K129" i="4"/>
  <c r="L129" i="4"/>
  <c r="K130" i="4"/>
  <c r="L130" i="4"/>
  <c r="K131" i="4"/>
  <c r="L131" i="4"/>
  <c r="K132" i="4"/>
  <c r="L132" i="4"/>
  <c r="K133" i="4"/>
  <c r="L133" i="4"/>
  <c r="K135" i="4"/>
  <c r="L135" i="4"/>
  <c r="K136" i="4"/>
  <c r="L136" i="4"/>
  <c r="K137" i="4"/>
  <c r="L137" i="4"/>
  <c r="M137" i="4" s="1"/>
  <c r="K138" i="4"/>
  <c r="L138" i="4"/>
  <c r="K139" i="4"/>
  <c r="L139" i="4"/>
  <c r="M139" i="4" s="1"/>
  <c r="K141" i="4"/>
  <c r="L141" i="4"/>
  <c r="K142" i="4"/>
  <c r="L142" i="4"/>
  <c r="K143" i="4"/>
  <c r="L143" i="4"/>
  <c r="K144" i="4"/>
  <c r="L144" i="4"/>
  <c r="K145" i="4"/>
  <c r="L145" i="4"/>
  <c r="K146" i="4"/>
  <c r="L146" i="4"/>
  <c r="K147" i="4"/>
  <c r="L147" i="4"/>
  <c r="K148" i="4"/>
  <c r="L148" i="4"/>
  <c r="M148" i="4" s="1"/>
  <c r="K149" i="4"/>
  <c r="L149" i="4"/>
  <c r="K150" i="4"/>
  <c r="L150" i="4"/>
  <c r="M150" i="4" s="1"/>
  <c r="K151" i="4"/>
  <c r="L151" i="4"/>
  <c r="K152" i="4"/>
  <c r="L152" i="4"/>
  <c r="M152" i="4" s="1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M168" i="4" s="1"/>
  <c r="K169" i="4"/>
  <c r="L169" i="4"/>
  <c r="K170" i="4"/>
  <c r="L170" i="4"/>
  <c r="K171" i="4"/>
  <c r="L171" i="4"/>
  <c r="K172" i="4"/>
  <c r="L172" i="4"/>
  <c r="M172" i="4" s="1"/>
  <c r="K173" i="4"/>
  <c r="L173" i="4"/>
  <c r="K177" i="4"/>
  <c r="L177" i="4"/>
  <c r="M177" i="4" s="1"/>
  <c r="K178" i="4"/>
  <c r="L178" i="4"/>
  <c r="K182" i="4"/>
  <c r="L182" i="4"/>
  <c r="K183" i="4"/>
  <c r="L183" i="4"/>
  <c r="K184" i="4"/>
  <c r="L184" i="4"/>
  <c r="K185" i="4"/>
  <c r="L185" i="4"/>
  <c r="K186" i="4"/>
  <c r="L186" i="4"/>
  <c r="K187" i="4"/>
  <c r="L187" i="4"/>
  <c r="K188" i="4"/>
  <c r="L188" i="4"/>
  <c r="M188" i="4" s="1"/>
  <c r="K189" i="4"/>
  <c r="L189" i="4"/>
  <c r="K190" i="4"/>
  <c r="L190" i="4"/>
  <c r="M190" i="4" s="1"/>
  <c r="K191" i="4"/>
  <c r="L191" i="4"/>
  <c r="K192" i="4"/>
  <c r="L192" i="4"/>
  <c r="K193" i="4"/>
  <c r="L193" i="4"/>
  <c r="K194" i="4"/>
  <c r="L194" i="4"/>
  <c r="M194" i="4" s="1"/>
  <c r="K195" i="4"/>
  <c r="L195" i="4"/>
  <c r="K196" i="4"/>
  <c r="L196" i="4"/>
  <c r="M196" i="4" s="1"/>
  <c r="K197" i="4"/>
  <c r="L197" i="4"/>
  <c r="K198" i="4"/>
  <c r="L198" i="4"/>
  <c r="M198" i="4" s="1"/>
  <c r="K199" i="4"/>
  <c r="L199" i="4"/>
  <c r="K200" i="4"/>
  <c r="L200" i="4"/>
  <c r="K201" i="4"/>
  <c r="L201" i="4"/>
  <c r="K202" i="4"/>
  <c r="L202" i="4"/>
  <c r="M202" i="4" s="1"/>
  <c r="K203" i="4"/>
  <c r="L203" i="4"/>
  <c r="K204" i="4"/>
  <c r="L204" i="4"/>
  <c r="M204" i="4" s="1"/>
  <c r="K205" i="4"/>
  <c r="L205" i="4"/>
  <c r="K206" i="4"/>
  <c r="L206" i="4"/>
  <c r="M206" i="4" s="1"/>
  <c r="K207" i="4"/>
  <c r="L207" i="4"/>
  <c r="K208" i="4"/>
  <c r="L208" i="4"/>
  <c r="M208" i="4" s="1"/>
  <c r="K209" i="4"/>
  <c r="L209" i="4"/>
  <c r="K210" i="4"/>
  <c r="L210" i="4"/>
  <c r="M210" i="4" s="1"/>
  <c r="K211" i="4"/>
  <c r="L211" i="4"/>
  <c r="K212" i="4"/>
  <c r="L212" i="4"/>
  <c r="M212" i="4" s="1"/>
  <c r="K213" i="4"/>
  <c r="L213" i="4"/>
  <c r="K214" i="4"/>
  <c r="L214" i="4"/>
  <c r="K215" i="4"/>
  <c r="L215" i="4"/>
  <c r="K216" i="4"/>
  <c r="L216" i="4"/>
  <c r="M216" i="4" s="1"/>
  <c r="K217" i="4"/>
  <c r="L217" i="4"/>
  <c r="K219" i="4"/>
  <c r="L219" i="4"/>
  <c r="K221" i="4"/>
  <c r="L221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M230" i="4" s="1"/>
  <c r="K231" i="4"/>
  <c r="L231" i="4"/>
  <c r="K232" i="4"/>
  <c r="L232" i="4"/>
  <c r="M232" i="4" s="1"/>
  <c r="K233" i="4"/>
  <c r="L233" i="4"/>
  <c r="K234" i="4"/>
  <c r="L234" i="4"/>
  <c r="K235" i="4"/>
  <c r="L235" i="4"/>
  <c r="K236" i="4"/>
  <c r="L236" i="4"/>
  <c r="M236" i="4" s="1"/>
  <c r="K237" i="4"/>
  <c r="L237" i="4"/>
  <c r="K238" i="4"/>
  <c r="L238" i="4"/>
  <c r="M238" i="4" s="1"/>
  <c r="K239" i="4"/>
  <c r="L239" i="4"/>
  <c r="K240" i="4"/>
  <c r="L240" i="4"/>
  <c r="M240" i="4" s="1"/>
  <c r="K241" i="4"/>
  <c r="L241" i="4"/>
  <c r="K242" i="4"/>
  <c r="L242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M248" i="4" s="1"/>
  <c r="K249" i="4"/>
  <c r="L249" i="4"/>
  <c r="K250" i="4"/>
  <c r="L250" i="4"/>
  <c r="M250" i="4" s="1"/>
  <c r="K251" i="4"/>
  <c r="L251" i="4"/>
  <c r="K252" i="4"/>
  <c r="L252" i="4"/>
  <c r="M252" i="4" s="1"/>
  <c r="K253" i="4"/>
  <c r="M253" i="4" s="1"/>
  <c r="L253" i="4"/>
  <c r="K254" i="4"/>
  <c r="L254" i="4"/>
  <c r="K255" i="4"/>
  <c r="M255" i="4" s="1"/>
  <c r="L255" i="4"/>
  <c r="K256" i="4"/>
  <c r="L256" i="4"/>
  <c r="M256" i="4" s="1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M268" i="4" s="1"/>
  <c r="K269" i="4"/>
  <c r="L269" i="4"/>
  <c r="K270" i="4"/>
  <c r="L270" i="4"/>
  <c r="M270" i="4" s="1"/>
  <c r="K271" i="4"/>
  <c r="L271" i="4"/>
  <c r="K272" i="4"/>
  <c r="L272" i="4"/>
  <c r="M272" i="4" s="1"/>
  <c r="K273" i="4"/>
  <c r="L273" i="4"/>
  <c r="K274" i="4"/>
  <c r="L274" i="4"/>
  <c r="M274" i="4" s="1"/>
  <c r="K275" i="4"/>
  <c r="L275" i="4"/>
  <c r="K276" i="4"/>
  <c r="L276" i="4"/>
  <c r="M276" i="4" s="1"/>
  <c r="K277" i="4"/>
  <c r="L277" i="4"/>
  <c r="K278" i="4"/>
  <c r="L278" i="4"/>
  <c r="M278" i="4" s="1"/>
  <c r="K279" i="4"/>
  <c r="L279" i="4"/>
  <c r="K280" i="4"/>
  <c r="L280" i="4"/>
  <c r="M280" i="4" s="1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M290" i="4" s="1"/>
  <c r="K291" i="4"/>
  <c r="L291" i="4"/>
  <c r="K292" i="4"/>
  <c r="L292" i="4"/>
  <c r="M292" i="4" s="1"/>
  <c r="K293" i="4"/>
  <c r="L293" i="4"/>
  <c r="K294" i="4"/>
  <c r="L294" i="4"/>
  <c r="M294" i="4" s="1"/>
  <c r="K295" i="4"/>
  <c r="L295" i="4"/>
  <c r="K296" i="4"/>
  <c r="L296" i="4"/>
  <c r="K297" i="4"/>
  <c r="L297" i="4"/>
  <c r="K298" i="4"/>
  <c r="L298" i="4"/>
  <c r="K299" i="4"/>
  <c r="L299" i="4"/>
  <c r="K300" i="4"/>
  <c r="L300" i="4"/>
  <c r="M300" i="4" s="1"/>
  <c r="K301" i="4"/>
  <c r="L301" i="4"/>
  <c r="K302" i="4"/>
  <c r="L302" i="4"/>
  <c r="M302" i="4" s="1"/>
  <c r="K303" i="4"/>
  <c r="L303" i="4"/>
  <c r="K304" i="4"/>
  <c r="L304" i="4"/>
  <c r="M304" i="4" s="1"/>
  <c r="K305" i="4"/>
  <c r="L305" i="4"/>
  <c r="K306" i="4"/>
  <c r="L306" i="4"/>
  <c r="M306" i="4" s="1"/>
  <c r="K307" i="4"/>
  <c r="L307" i="4"/>
  <c r="K308" i="4"/>
  <c r="L308" i="4"/>
  <c r="K309" i="4"/>
  <c r="L309" i="4"/>
  <c r="K310" i="4"/>
  <c r="L310" i="4"/>
  <c r="M310" i="4" s="1"/>
  <c r="K311" i="4"/>
  <c r="L311" i="4"/>
  <c r="K312" i="4"/>
  <c r="L312" i="4"/>
  <c r="M312" i="4" s="1"/>
  <c r="K313" i="4"/>
  <c r="L313" i="4"/>
  <c r="K314" i="4"/>
  <c r="L314" i="4"/>
  <c r="M314" i="4" s="1"/>
  <c r="K315" i="4"/>
  <c r="L315" i="4"/>
  <c r="K316" i="4"/>
  <c r="L316" i="4"/>
  <c r="M316" i="4" s="1"/>
  <c r="K317" i="4"/>
  <c r="L317" i="4"/>
  <c r="K318" i="4"/>
  <c r="L318" i="4"/>
  <c r="M318" i="4" s="1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M326" i="4" s="1"/>
  <c r="K327" i="4"/>
  <c r="L327" i="4"/>
  <c r="K328" i="4"/>
  <c r="L328" i="4"/>
  <c r="K329" i="4"/>
  <c r="L329" i="4"/>
  <c r="K330" i="4"/>
  <c r="L330" i="4"/>
  <c r="M330" i="4" s="1"/>
  <c r="K331" i="4"/>
  <c r="L331" i="4"/>
  <c r="K332" i="4"/>
  <c r="L332" i="4"/>
  <c r="K333" i="4"/>
  <c r="M333" i="4" s="1"/>
  <c r="L333" i="4"/>
  <c r="K334" i="4"/>
  <c r="L334" i="4"/>
  <c r="K335" i="4"/>
  <c r="M335" i="4" s="1"/>
  <c r="L335" i="4"/>
  <c r="K337" i="4"/>
  <c r="L337" i="4"/>
  <c r="K338" i="4"/>
  <c r="M338" i="4" s="1"/>
  <c r="L338" i="4"/>
  <c r="K342" i="4"/>
  <c r="L342" i="4"/>
  <c r="K343" i="4"/>
  <c r="L343" i="4"/>
  <c r="K344" i="4"/>
  <c r="L344" i="4"/>
  <c r="K345" i="4"/>
  <c r="L345" i="4"/>
  <c r="K346" i="4"/>
  <c r="L346" i="4"/>
  <c r="M346" i="4" s="1"/>
  <c r="K347" i="4"/>
  <c r="L347" i="4"/>
  <c r="K348" i="4"/>
  <c r="L348" i="4"/>
  <c r="M348" i="4" s="1"/>
  <c r="K349" i="4"/>
  <c r="L349" i="4"/>
  <c r="K350" i="4"/>
  <c r="L350" i="4"/>
  <c r="M350" i="4" s="1"/>
  <c r="K351" i="4"/>
  <c r="L351" i="4"/>
  <c r="K352" i="4"/>
  <c r="L352" i="4"/>
  <c r="M352" i="4" s="1"/>
  <c r="K353" i="4"/>
  <c r="L353" i="4"/>
  <c r="K355" i="4"/>
  <c r="L355" i="4"/>
  <c r="K357" i="4"/>
  <c r="L357" i="4"/>
  <c r="K358" i="4"/>
  <c r="L358" i="4"/>
  <c r="M358" i="4" s="1"/>
  <c r="K359" i="4"/>
  <c r="L359" i="4"/>
  <c r="K360" i="4"/>
  <c r="L360" i="4"/>
  <c r="K361" i="4"/>
  <c r="L361" i="4"/>
  <c r="K362" i="4"/>
  <c r="L362" i="4"/>
  <c r="M362" i="4" s="1"/>
  <c r="K363" i="4"/>
  <c r="L363" i="4"/>
  <c r="K364" i="4"/>
  <c r="L364" i="4"/>
  <c r="M364" i="4" s="1"/>
  <c r="K365" i="4"/>
  <c r="L365" i="4"/>
  <c r="K366" i="4"/>
  <c r="L366" i="4"/>
  <c r="M366" i="4" s="1"/>
  <c r="K367" i="4"/>
  <c r="L367" i="4"/>
  <c r="K368" i="4"/>
  <c r="L368" i="4"/>
  <c r="K369" i="4"/>
  <c r="L369" i="4"/>
  <c r="K370" i="4"/>
  <c r="L370" i="4"/>
  <c r="M370" i="4" s="1"/>
  <c r="K371" i="4"/>
  <c r="L371" i="4"/>
  <c r="K372" i="4"/>
  <c r="L372" i="4"/>
  <c r="M372" i="4" s="1"/>
  <c r="K373" i="4"/>
  <c r="L373" i="4"/>
  <c r="K374" i="4"/>
  <c r="L374" i="4"/>
  <c r="K375" i="4"/>
  <c r="L375" i="4"/>
  <c r="K376" i="4"/>
  <c r="L376" i="4"/>
  <c r="K377" i="4"/>
  <c r="L377" i="4"/>
  <c r="K381" i="4"/>
  <c r="L381" i="4"/>
  <c r="M381" i="4" s="1"/>
  <c r="K382" i="4"/>
  <c r="L382" i="4"/>
  <c r="K383" i="4"/>
  <c r="L383" i="4"/>
  <c r="M383" i="4" s="1"/>
  <c r="K384" i="4"/>
  <c r="L384" i="4"/>
  <c r="K385" i="4"/>
  <c r="L385" i="4"/>
  <c r="M385" i="4" s="1"/>
  <c r="K386" i="4"/>
  <c r="L386" i="4"/>
  <c r="K387" i="4"/>
  <c r="L387" i="4"/>
  <c r="M387" i="4" s="1"/>
  <c r="K388" i="4"/>
  <c r="L388" i="4"/>
  <c r="K389" i="4"/>
  <c r="L389" i="4"/>
  <c r="K390" i="4"/>
  <c r="L390" i="4"/>
  <c r="K391" i="4"/>
  <c r="L391" i="4"/>
  <c r="M391" i="4" s="1"/>
  <c r="K392" i="4"/>
  <c r="L392" i="4"/>
  <c r="K393" i="4"/>
  <c r="L393" i="4"/>
  <c r="M393" i="4" s="1"/>
  <c r="K394" i="4"/>
  <c r="L394" i="4"/>
  <c r="K395" i="4"/>
  <c r="L395" i="4"/>
  <c r="M395" i="4" s="1"/>
  <c r="K396" i="4"/>
  <c r="L396" i="4"/>
  <c r="K397" i="4"/>
  <c r="L397" i="4"/>
  <c r="K398" i="4"/>
  <c r="L398" i="4"/>
  <c r="K399" i="4"/>
  <c r="L399" i="4"/>
  <c r="M399" i="4" s="1"/>
  <c r="K400" i="4"/>
  <c r="L400" i="4"/>
  <c r="K401" i="4"/>
  <c r="L401" i="4"/>
  <c r="M401" i="4" s="1"/>
  <c r="K402" i="4"/>
  <c r="L402" i="4"/>
  <c r="K403" i="4"/>
  <c r="L403" i="4"/>
  <c r="M403" i="4" s="1"/>
  <c r="K404" i="4"/>
  <c r="L404" i="4"/>
  <c r="K405" i="4"/>
  <c r="L405" i="4"/>
  <c r="M405" i="4" s="1"/>
  <c r="K406" i="4"/>
  <c r="L406" i="4"/>
  <c r="K407" i="4"/>
  <c r="L407" i="4"/>
  <c r="M407" i="4" s="1"/>
  <c r="K408" i="4"/>
  <c r="L408" i="4"/>
  <c r="K409" i="4"/>
  <c r="L409" i="4"/>
  <c r="M409" i="4" s="1"/>
  <c r="K410" i="4"/>
  <c r="L410" i="4"/>
  <c r="K411" i="4"/>
  <c r="L411" i="4"/>
  <c r="M411" i="4" s="1"/>
  <c r="K412" i="4"/>
  <c r="L412" i="4"/>
  <c r="K413" i="4"/>
  <c r="L413" i="4"/>
  <c r="K414" i="4"/>
  <c r="L414" i="4"/>
  <c r="K415" i="4"/>
  <c r="L415" i="4"/>
  <c r="M415" i="4" s="1"/>
  <c r="K416" i="4"/>
  <c r="L416" i="4"/>
  <c r="K417" i="4"/>
  <c r="L417" i="4"/>
  <c r="M417" i="4" s="1"/>
  <c r="K418" i="4"/>
  <c r="L418" i="4"/>
  <c r="K419" i="4"/>
  <c r="L419" i="4"/>
  <c r="K420" i="4"/>
  <c r="L420" i="4"/>
  <c r="K421" i="4"/>
  <c r="L421" i="4"/>
  <c r="M421" i="4" s="1"/>
  <c r="K422" i="4"/>
  <c r="L422" i="4"/>
  <c r="K423" i="4"/>
  <c r="L423" i="4"/>
  <c r="K424" i="4"/>
  <c r="L424" i="4"/>
  <c r="K425" i="4"/>
  <c r="L425" i="4"/>
  <c r="M425" i="4" s="1"/>
  <c r="K426" i="4"/>
  <c r="L426" i="4"/>
  <c r="K427" i="4"/>
  <c r="L427" i="4"/>
  <c r="M427" i="4" s="1"/>
  <c r="K428" i="4"/>
  <c r="L428" i="4"/>
  <c r="K429" i="4"/>
  <c r="L429" i="4"/>
  <c r="M429" i="4" s="1"/>
  <c r="K430" i="4"/>
  <c r="L430" i="4"/>
  <c r="K431" i="4"/>
  <c r="L431" i="4"/>
  <c r="K432" i="4"/>
  <c r="L432" i="4"/>
  <c r="K433" i="4"/>
  <c r="L433" i="4"/>
  <c r="M433" i="4" s="1"/>
  <c r="K434" i="4"/>
  <c r="L434" i="4"/>
  <c r="K435" i="4"/>
  <c r="L435" i="4"/>
  <c r="K436" i="4"/>
  <c r="L436" i="4"/>
  <c r="K437" i="4"/>
  <c r="L437" i="4"/>
  <c r="M437" i="4" s="1"/>
  <c r="K438" i="4"/>
  <c r="L438" i="4"/>
  <c r="K439" i="4"/>
  <c r="L439" i="4"/>
  <c r="M439" i="4" s="1"/>
  <c r="K440" i="4"/>
  <c r="L440" i="4"/>
  <c r="K441" i="4"/>
  <c r="L441" i="4"/>
  <c r="M441" i="4" s="1"/>
  <c r="K442" i="4"/>
  <c r="L442" i="4"/>
  <c r="K443" i="4"/>
  <c r="L443" i="4"/>
  <c r="K444" i="4"/>
  <c r="L444" i="4"/>
  <c r="K445" i="4"/>
  <c r="L445" i="4"/>
  <c r="K446" i="4"/>
  <c r="L446" i="4"/>
  <c r="K447" i="4"/>
  <c r="L447" i="4"/>
  <c r="M447" i="4" s="1"/>
  <c r="K448" i="4"/>
  <c r="L448" i="4"/>
  <c r="K449" i="4"/>
  <c r="L449" i="4"/>
  <c r="M449" i="4" s="1"/>
  <c r="K450" i="4"/>
  <c r="L450" i="4"/>
  <c r="K451" i="4"/>
  <c r="L451" i="4"/>
  <c r="M451" i="4" s="1"/>
  <c r="K452" i="4"/>
  <c r="L452" i="4"/>
  <c r="K453" i="4"/>
  <c r="L453" i="4"/>
  <c r="M453" i="4" s="1"/>
  <c r="K454" i="4"/>
  <c r="L454" i="4"/>
  <c r="K455" i="4"/>
  <c r="L455" i="4"/>
  <c r="M455" i="4" s="1"/>
  <c r="K456" i="4"/>
  <c r="L456" i="4"/>
  <c r="K457" i="4"/>
  <c r="L457" i="4"/>
  <c r="M457" i="4" s="1"/>
  <c r="K458" i="4"/>
  <c r="L458" i="4"/>
  <c r="K459" i="4"/>
  <c r="L459" i="4"/>
  <c r="K460" i="4"/>
  <c r="L460" i="4"/>
  <c r="K461" i="4"/>
  <c r="L461" i="4"/>
  <c r="M461" i="4" s="1"/>
  <c r="K462" i="4"/>
  <c r="L462" i="4"/>
  <c r="K463" i="4"/>
  <c r="L463" i="4"/>
  <c r="K464" i="4"/>
  <c r="L464" i="4"/>
  <c r="K465" i="4"/>
  <c r="L465" i="4"/>
  <c r="M465" i="4" s="1"/>
  <c r="K466" i="4"/>
  <c r="M466" i="4" s="1"/>
  <c r="L466" i="4"/>
  <c r="K467" i="4"/>
  <c r="L467" i="4"/>
  <c r="K468" i="4"/>
  <c r="L468" i="4"/>
  <c r="K469" i="4"/>
  <c r="L469" i="4"/>
  <c r="K470" i="4"/>
  <c r="M470" i="4" s="1"/>
  <c r="L470" i="4"/>
  <c r="K471" i="4"/>
  <c r="L471" i="4"/>
  <c r="M471" i="4" s="1"/>
  <c r="K472" i="4"/>
  <c r="L472" i="4"/>
  <c r="K473" i="4"/>
  <c r="L473" i="4"/>
  <c r="M473" i="4" s="1"/>
  <c r="K474" i="4"/>
  <c r="M474" i="4" s="1"/>
  <c r="L474" i="4"/>
  <c r="K475" i="4"/>
  <c r="L475" i="4"/>
  <c r="K476" i="4"/>
  <c r="L476" i="4"/>
  <c r="K477" i="4"/>
  <c r="L477" i="4"/>
  <c r="M477" i="4" s="1"/>
  <c r="K478" i="4"/>
  <c r="L478" i="4"/>
  <c r="K479" i="4"/>
  <c r="L479" i="4"/>
  <c r="K480" i="4"/>
  <c r="M480" i="4" s="1"/>
  <c r="L480" i="4"/>
  <c r="K481" i="4"/>
  <c r="L481" i="4"/>
  <c r="K482" i="4"/>
  <c r="M482" i="4" s="1"/>
  <c r="L482" i="4"/>
  <c r="K483" i="4"/>
  <c r="L483" i="4"/>
  <c r="K484" i="4"/>
  <c r="L484" i="4"/>
  <c r="K485" i="4"/>
  <c r="L485" i="4"/>
  <c r="K486" i="4"/>
  <c r="L486" i="4"/>
  <c r="K487" i="4"/>
  <c r="L487" i="4"/>
  <c r="K488" i="4"/>
  <c r="L488" i="4"/>
  <c r="K489" i="4"/>
  <c r="L489" i="4"/>
  <c r="K490" i="4"/>
  <c r="M490" i="4" s="1"/>
  <c r="L490" i="4"/>
  <c r="K491" i="4"/>
  <c r="L491" i="4"/>
  <c r="K492" i="4"/>
  <c r="L492" i="4"/>
  <c r="K493" i="4"/>
  <c r="L493" i="4"/>
  <c r="K494" i="4"/>
  <c r="M494" i="4" s="1"/>
  <c r="L494" i="4"/>
  <c r="K495" i="4"/>
  <c r="L495" i="4"/>
  <c r="M495" i="4" s="1"/>
  <c r="K496" i="4"/>
  <c r="L496" i="4"/>
  <c r="K497" i="4"/>
  <c r="L497" i="4"/>
  <c r="K498" i="4"/>
  <c r="L498" i="4"/>
  <c r="K499" i="4"/>
  <c r="L499" i="4"/>
  <c r="K500" i="4"/>
  <c r="L500" i="4"/>
  <c r="K501" i="4"/>
  <c r="L501" i="4"/>
  <c r="K502" i="4"/>
  <c r="M502" i="4" s="1"/>
  <c r="L502" i="4"/>
  <c r="K503" i="4"/>
  <c r="L503" i="4"/>
  <c r="K504" i="4"/>
  <c r="L504" i="4"/>
  <c r="K505" i="4"/>
  <c r="L505" i="4"/>
  <c r="K506" i="4"/>
  <c r="L506" i="4"/>
  <c r="K507" i="4"/>
  <c r="L507" i="4"/>
  <c r="K508" i="4"/>
  <c r="L508" i="4"/>
  <c r="K509" i="4"/>
  <c r="M509" i="4" s="1"/>
  <c r="L509" i="4"/>
  <c r="K510" i="4"/>
  <c r="L510" i="4"/>
  <c r="K511" i="4"/>
  <c r="L511" i="4"/>
  <c r="M511" i="4" s="1"/>
  <c r="K512" i="4"/>
  <c r="M512" i="4" s="1"/>
  <c r="L512" i="4"/>
  <c r="K513" i="4"/>
  <c r="L513" i="4"/>
  <c r="K514" i="4"/>
  <c r="M514" i="4" s="1"/>
  <c r="L514" i="4"/>
  <c r="K515" i="4"/>
  <c r="L515" i="4"/>
  <c r="K516" i="4"/>
  <c r="M516" i="4" s="1"/>
  <c r="L516" i="4"/>
  <c r="K517" i="4"/>
  <c r="L517" i="4"/>
  <c r="K518" i="4"/>
  <c r="M518" i="4" s="1"/>
  <c r="L518" i="4"/>
  <c r="K519" i="4"/>
  <c r="L519" i="4"/>
  <c r="K520" i="4"/>
  <c r="M520" i="4" s="1"/>
  <c r="L520" i="4"/>
  <c r="K521" i="4"/>
  <c r="L521" i="4"/>
  <c r="K522" i="4"/>
  <c r="L522" i="4"/>
  <c r="K523" i="4"/>
  <c r="L523" i="4"/>
  <c r="M523" i="4" s="1"/>
  <c r="K524" i="4"/>
  <c r="L524" i="4"/>
  <c r="K525" i="4"/>
  <c r="M525" i="4" s="1"/>
  <c r="L525" i="4"/>
  <c r="K526" i="4"/>
  <c r="L526" i="4"/>
  <c r="K527" i="4"/>
  <c r="L527" i="4"/>
  <c r="M527" i="4" s="1"/>
  <c r="K528" i="4"/>
  <c r="M528" i="4" s="1"/>
  <c r="L528" i="4"/>
  <c r="K529" i="4"/>
  <c r="L529" i="4"/>
  <c r="K530" i="4"/>
  <c r="M530" i="4" s="1"/>
  <c r="L530" i="4"/>
  <c r="K531" i="4"/>
  <c r="M531" i="4" s="1"/>
  <c r="L531" i="4"/>
  <c r="K532" i="4"/>
  <c r="L532" i="4"/>
  <c r="K533" i="4"/>
  <c r="L533" i="4"/>
  <c r="M533" i="4" s="1"/>
  <c r="K534" i="4"/>
  <c r="M534" i="4" s="1"/>
  <c r="L534" i="4"/>
  <c r="K535" i="4"/>
  <c r="L535" i="4"/>
  <c r="K536" i="4"/>
  <c r="M536" i="4" s="1"/>
  <c r="L536" i="4"/>
  <c r="K537" i="4"/>
  <c r="L537" i="4"/>
  <c r="K538" i="4"/>
  <c r="M538" i="4" s="1"/>
  <c r="L538" i="4"/>
  <c r="K539" i="4"/>
  <c r="L539" i="4"/>
  <c r="K540" i="4"/>
  <c r="M540" i="4" s="1"/>
  <c r="L540" i="4"/>
  <c r="K541" i="4"/>
  <c r="M541" i="4" s="1"/>
  <c r="L541" i="4"/>
  <c r="K542" i="4"/>
  <c r="L542" i="4"/>
  <c r="K543" i="4"/>
  <c r="L543" i="4"/>
  <c r="M543" i="4" s="1"/>
  <c r="K544" i="4"/>
  <c r="M544" i="4" s="1"/>
  <c r="L544" i="4"/>
  <c r="K545" i="4"/>
  <c r="L545" i="4"/>
  <c r="K546" i="4"/>
  <c r="M546" i="4" s="1"/>
  <c r="L546" i="4"/>
  <c r="K547" i="4"/>
  <c r="L547" i="4"/>
  <c r="K548" i="4"/>
  <c r="M548" i="4" s="1"/>
  <c r="L548" i="4"/>
  <c r="K549" i="4"/>
  <c r="L549" i="4"/>
  <c r="K550" i="4"/>
  <c r="M550" i="4" s="1"/>
  <c r="L550" i="4"/>
  <c r="K551" i="4"/>
  <c r="L551" i="4"/>
  <c r="K552" i="4"/>
  <c r="M552" i="4" s="1"/>
  <c r="L552" i="4"/>
  <c r="K553" i="4"/>
  <c r="L553" i="4"/>
  <c r="K555" i="4"/>
  <c r="M555" i="4" s="1"/>
  <c r="L555" i="4"/>
  <c r="K556" i="4"/>
  <c r="L556" i="4"/>
  <c r="K557" i="4"/>
  <c r="M557" i="4" s="1"/>
  <c r="L557" i="4"/>
  <c r="K558" i="4"/>
  <c r="L558" i="4"/>
  <c r="K559" i="4"/>
  <c r="L559" i="4"/>
  <c r="K560" i="4"/>
  <c r="L560" i="4"/>
  <c r="K561" i="4"/>
  <c r="L561" i="4"/>
  <c r="K562" i="4"/>
  <c r="L562" i="4"/>
  <c r="K563" i="4"/>
  <c r="L563" i="4"/>
  <c r="K564" i="4"/>
  <c r="L564" i="4"/>
  <c r="K565" i="4"/>
  <c r="M565" i="4" s="1"/>
  <c r="L565" i="4"/>
  <c r="K566" i="4"/>
  <c r="L566" i="4"/>
  <c r="K567" i="4"/>
  <c r="L567" i="4"/>
  <c r="K568" i="4"/>
  <c r="L568" i="4"/>
  <c r="K569" i="4"/>
  <c r="L569" i="4"/>
  <c r="K570" i="4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M594" i="4" s="1"/>
  <c r="L594" i="4"/>
  <c r="K595" i="4"/>
  <c r="L595" i="4"/>
  <c r="K596" i="4"/>
  <c r="M596" i="4" s="1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4" i="4"/>
  <c r="M624" i="4" s="1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44" i="4"/>
  <c r="M644" i="4" s="1"/>
  <c r="L644" i="4"/>
  <c r="K645" i="4"/>
  <c r="M645" i="4" s="1"/>
  <c r="L645" i="4"/>
  <c r="K646" i="4"/>
  <c r="M646" i="4" s="1"/>
  <c r="L646" i="4"/>
  <c r="K647" i="4"/>
  <c r="L647" i="4"/>
  <c r="K648" i="4"/>
  <c r="L648" i="4"/>
  <c r="K649" i="4"/>
  <c r="L649" i="4"/>
  <c r="K650" i="4"/>
  <c r="L650" i="4"/>
  <c r="K651" i="4"/>
  <c r="L651" i="4"/>
  <c r="K652" i="4"/>
  <c r="L652" i="4"/>
  <c r="K653" i="4"/>
  <c r="L653" i="4"/>
  <c r="K654" i="4"/>
  <c r="M654" i="4" s="1"/>
  <c r="L654" i="4"/>
  <c r="K655" i="4"/>
  <c r="L655" i="4"/>
  <c r="K656" i="4"/>
  <c r="M656" i="4" s="1"/>
  <c r="L656" i="4"/>
  <c r="K657" i="4"/>
  <c r="L657" i="4"/>
  <c r="K658" i="4"/>
  <c r="M658" i="4" s="1"/>
  <c r="L658" i="4"/>
  <c r="K659" i="4"/>
  <c r="L659" i="4"/>
  <c r="K660" i="4"/>
  <c r="M660" i="4" s="1"/>
  <c r="L660" i="4"/>
  <c r="K661" i="4"/>
  <c r="L661" i="4"/>
  <c r="K662" i="4"/>
  <c r="L662" i="4"/>
  <c r="K663" i="4"/>
  <c r="L663" i="4"/>
  <c r="M12" i="4"/>
  <c r="M14" i="4"/>
  <c r="M15" i="4"/>
  <c r="M16" i="4"/>
  <c r="M18" i="4"/>
  <c r="M19" i="4"/>
  <c r="M20" i="4"/>
  <c r="M22" i="4"/>
  <c r="M23" i="4"/>
  <c r="M24" i="4"/>
  <c r="M25" i="4"/>
  <c r="M26" i="4"/>
  <c r="M27" i="4"/>
  <c r="M28" i="4"/>
  <c r="M29" i="4"/>
  <c r="M30" i="4"/>
  <c r="M31" i="4"/>
  <c r="M32" i="4"/>
  <c r="M34" i="4"/>
  <c r="M35" i="4"/>
  <c r="M36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5" i="4"/>
  <c r="M56" i="4"/>
  <c r="M57" i="4"/>
  <c r="M58" i="4"/>
  <c r="M59" i="4"/>
  <c r="M60" i="4"/>
  <c r="M61" i="4"/>
  <c r="M63" i="4"/>
  <c r="M64" i="4"/>
  <c r="M65" i="4"/>
  <c r="M67" i="4"/>
  <c r="M68" i="4"/>
  <c r="M69" i="4"/>
  <c r="M70" i="4"/>
  <c r="M85" i="4"/>
  <c r="M86" i="4"/>
  <c r="M88" i="4"/>
  <c r="M89" i="4"/>
  <c r="M90" i="4"/>
  <c r="M92" i="4"/>
  <c r="M94" i="4"/>
  <c r="M96" i="4"/>
  <c r="M98" i="4"/>
  <c r="M99" i="4"/>
  <c r="M100" i="4"/>
  <c r="M101" i="4"/>
  <c r="M102" i="4"/>
  <c r="M104" i="4"/>
  <c r="M106" i="4"/>
  <c r="M108" i="4"/>
  <c r="M109" i="4"/>
  <c r="M110" i="4"/>
  <c r="M112" i="4"/>
  <c r="M114" i="4"/>
  <c r="M115" i="4"/>
  <c r="M116" i="4"/>
  <c r="M118" i="4"/>
  <c r="M120" i="4"/>
  <c r="M121" i="4"/>
  <c r="M122" i="4"/>
  <c r="M124" i="4"/>
  <c r="M125" i="4"/>
  <c r="M127" i="4"/>
  <c r="M129" i="4"/>
  <c r="M130" i="4"/>
  <c r="M131" i="4"/>
  <c r="M132" i="4"/>
  <c r="M133" i="4"/>
  <c r="M135" i="4"/>
  <c r="M136" i="4"/>
  <c r="M138" i="4"/>
  <c r="M141" i="4"/>
  <c r="M142" i="4"/>
  <c r="M143" i="4"/>
  <c r="M144" i="4"/>
  <c r="M145" i="4"/>
  <c r="M146" i="4"/>
  <c r="M147" i="4"/>
  <c r="M149" i="4"/>
  <c r="M151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9" i="4"/>
  <c r="M170" i="4"/>
  <c r="M171" i="4"/>
  <c r="M173" i="4"/>
  <c r="M178" i="4"/>
  <c r="M182" i="4"/>
  <c r="M183" i="4"/>
  <c r="M184" i="4"/>
  <c r="M185" i="4"/>
  <c r="M186" i="4"/>
  <c r="M187" i="4"/>
  <c r="M189" i="4"/>
  <c r="M191" i="4"/>
  <c r="M192" i="4"/>
  <c r="M193" i="4"/>
  <c r="M195" i="4"/>
  <c r="M197" i="4"/>
  <c r="M199" i="4"/>
  <c r="M200" i="4"/>
  <c r="M201" i="4"/>
  <c r="M203" i="4"/>
  <c r="M205" i="4"/>
  <c r="M207" i="4"/>
  <c r="M209" i="4"/>
  <c r="M211" i="4"/>
  <c r="M213" i="4"/>
  <c r="M214" i="4"/>
  <c r="M215" i="4"/>
  <c r="M217" i="4"/>
  <c r="M219" i="4"/>
  <c r="M221" i="4"/>
  <c r="M222" i="4"/>
  <c r="M223" i="4"/>
  <c r="M224" i="4"/>
  <c r="M225" i="4"/>
  <c r="M226" i="4"/>
  <c r="M227" i="4"/>
  <c r="M228" i="4"/>
  <c r="M229" i="4"/>
  <c r="M231" i="4"/>
  <c r="M233" i="4"/>
  <c r="M234" i="4"/>
  <c r="M235" i="4"/>
  <c r="M237" i="4"/>
  <c r="M239" i="4"/>
  <c r="M241" i="4"/>
  <c r="M242" i="4"/>
  <c r="M243" i="4"/>
  <c r="M244" i="4"/>
  <c r="M245" i="4"/>
  <c r="M246" i="4"/>
  <c r="M247" i="4"/>
  <c r="M249" i="4"/>
  <c r="M251" i="4"/>
  <c r="M254" i="4"/>
  <c r="M257" i="4"/>
  <c r="M258" i="4"/>
  <c r="M259" i="4"/>
  <c r="M260" i="4"/>
  <c r="M261" i="4"/>
  <c r="M262" i="4"/>
  <c r="M263" i="4"/>
  <c r="M264" i="4"/>
  <c r="M265" i="4"/>
  <c r="M266" i="4"/>
  <c r="M267" i="4"/>
  <c r="M269" i="4"/>
  <c r="M271" i="4"/>
  <c r="M273" i="4"/>
  <c r="M275" i="4"/>
  <c r="M277" i="4"/>
  <c r="M279" i="4"/>
  <c r="M281" i="4"/>
  <c r="M282" i="4"/>
  <c r="M283" i="4"/>
  <c r="M284" i="4"/>
  <c r="M285" i="4"/>
  <c r="M286" i="4"/>
  <c r="M287" i="4"/>
  <c r="M288" i="4"/>
  <c r="M289" i="4"/>
  <c r="M291" i="4"/>
  <c r="M293" i="4"/>
  <c r="M295" i="4"/>
  <c r="M296" i="4"/>
  <c r="M297" i="4"/>
  <c r="M298" i="4"/>
  <c r="M299" i="4"/>
  <c r="M301" i="4"/>
  <c r="M303" i="4"/>
  <c r="M305" i="4"/>
  <c r="M307" i="4"/>
  <c r="M308" i="4"/>
  <c r="M309" i="4"/>
  <c r="M311" i="4"/>
  <c r="M313" i="4"/>
  <c r="M315" i="4"/>
  <c r="M317" i="4"/>
  <c r="M319" i="4"/>
  <c r="M320" i="4"/>
  <c r="M321" i="4"/>
  <c r="M322" i="4"/>
  <c r="M323" i="4"/>
  <c r="M324" i="4"/>
  <c r="M325" i="4"/>
  <c r="M327" i="4"/>
  <c r="M328" i="4"/>
  <c r="M329" i="4"/>
  <c r="M331" i="4"/>
  <c r="M342" i="4"/>
  <c r="M343" i="4"/>
  <c r="M344" i="4"/>
  <c r="M345" i="4"/>
  <c r="M347" i="4"/>
  <c r="M349" i="4"/>
  <c r="M351" i="4"/>
  <c r="M353" i="4"/>
  <c r="M355" i="4"/>
  <c r="M357" i="4"/>
  <c r="M359" i="4"/>
  <c r="M360" i="4"/>
  <c r="M361" i="4"/>
  <c r="M363" i="4"/>
  <c r="M365" i="4"/>
  <c r="M367" i="4"/>
  <c r="M368" i="4"/>
  <c r="M369" i="4"/>
  <c r="M371" i="4"/>
  <c r="M373" i="4"/>
  <c r="M374" i="4"/>
  <c r="M375" i="4"/>
  <c r="M376" i="4"/>
  <c r="M377" i="4"/>
  <c r="M382" i="4"/>
  <c r="M384" i="4"/>
  <c r="M386" i="4"/>
  <c r="M388" i="4"/>
  <c r="M389" i="4"/>
  <c r="M390" i="4"/>
  <c r="M392" i="4"/>
  <c r="M394" i="4"/>
  <c r="M396" i="4"/>
  <c r="M397" i="4"/>
  <c r="M398" i="4"/>
  <c r="M400" i="4"/>
  <c r="M402" i="4"/>
  <c r="M404" i="4"/>
  <c r="M406" i="4"/>
  <c r="M408" i="4"/>
  <c r="M410" i="4"/>
  <c r="M412" i="4"/>
  <c r="M413" i="4"/>
  <c r="M414" i="4"/>
  <c r="M416" i="4"/>
  <c r="M418" i="4"/>
  <c r="M419" i="4"/>
  <c r="M420" i="4"/>
  <c r="M422" i="4"/>
  <c r="M423" i="4"/>
  <c r="M424" i="4"/>
  <c r="M426" i="4"/>
  <c r="M428" i="4"/>
  <c r="M430" i="4"/>
  <c r="M431" i="4"/>
  <c r="M432" i="4"/>
  <c r="M434" i="4"/>
  <c r="M435" i="4"/>
  <c r="M436" i="4"/>
  <c r="M438" i="4"/>
  <c r="M440" i="4"/>
  <c r="M442" i="4"/>
  <c r="M443" i="4"/>
  <c r="M444" i="4"/>
  <c r="M445" i="4"/>
  <c r="M446" i="4"/>
  <c r="M448" i="4"/>
  <c r="M450" i="4"/>
  <c r="M452" i="4"/>
  <c r="M454" i="4"/>
  <c r="M456" i="4"/>
  <c r="M458" i="4"/>
  <c r="M459" i="4"/>
  <c r="M460" i="4"/>
  <c r="M462" i="4"/>
  <c r="M463" i="4"/>
  <c r="M464" i="4"/>
  <c r="M467" i="4"/>
  <c r="M468" i="4"/>
  <c r="M469" i="4"/>
  <c r="M472" i="4"/>
  <c r="M476" i="4"/>
  <c r="M478" i="4"/>
  <c r="M481" i="4"/>
  <c r="M483" i="4"/>
  <c r="M484" i="4"/>
  <c r="M485" i="4"/>
  <c r="M486" i="4"/>
  <c r="M487" i="4"/>
  <c r="M488" i="4"/>
  <c r="M489" i="4"/>
  <c r="M492" i="4"/>
  <c r="M496" i="4"/>
  <c r="M498" i="4"/>
  <c r="M500" i="4"/>
  <c r="M501" i="4"/>
  <c r="M504" i="4"/>
  <c r="M506" i="4"/>
  <c r="M508" i="4"/>
  <c r="M510" i="4"/>
  <c r="M515" i="4"/>
  <c r="M522" i="4"/>
  <c r="M524" i="4"/>
  <c r="M526" i="4"/>
  <c r="M532" i="4"/>
  <c r="M542" i="4"/>
  <c r="M556" i="4"/>
  <c r="M558" i="4"/>
  <c r="M559" i="4"/>
  <c r="M560" i="4"/>
  <c r="M561" i="4"/>
  <c r="M562" i="4"/>
  <c r="M563" i="4"/>
  <c r="M566" i="4"/>
  <c r="M567" i="4"/>
  <c r="M568" i="4"/>
  <c r="M569" i="4"/>
  <c r="M570" i="4"/>
  <c r="M571" i="4"/>
  <c r="M572" i="4"/>
  <c r="M573" i="4"/>
  <c r="M575" i="4"/>
  <c r="M576" i="4"/>
  <c r="M577" i="4"/>
  <c r="M578" i="4"/>
  <c r="M579" i="4"/>
  <c r="M580" i="4"/>
  <c r="M581" i="4"/>
  <c r="M582" i="4"/>
  <c r="M583" i="4"/>
  <c r="M585" i="4"/>
  <c r="M586" i="4"/>
  <c r="M587" i="4"/>
  <c r="M588" i="4"/>
  <c r="M589" i="4"/>
  <c r="M590" i="4"/>
  <c r="M591" i="4"/>
  <c r="M592" i="4"/>
  <c r="M593" i="4"/>
  <c r="M595" i="4"/>
  <c r="M597" i="4"/>
  <c r="M598" i="4"/>
  <c r="M599" i="4"/>
  <c r="M600" i="4"/>
  <c r="M601" i="4"/>
  <c r="M602" i="4"/>
  <c r="M603" i="4"/>
  <c r="M605" i="4"/>
  <c r="M606" i="4"/>
  <c r="M607" i="4"/>
  <c r="M608" i="4"/>
  <c r="M609" i="4"/>
  <c r="M610" i="4"/>
  <c r="M611" i="4"/>
  <c r="M612" i="4"/>
  <c r="M613" i="4"/>
  <c r="M615" i="4"/>
  <c r="M616" i="4"/>
  <c r="M617" i="4"/>
  <c r="M618" i="4"/>
  <c r="M619" i="4"/>
  <c r="M620" i="4"/>
  <c r="M621" i="4"/>
  <c r="M622" i="4"/>
  <c r="M623" i="4"/>
  <c r="M625" i="4"/>
  <c r="M626" i="4"/>
  <c r="M627" i="4"/>
  <c r="M628" i="4"/>
  <c r="M629" i="4"/>
  <c r="M630" i="4"/>
  <c r="M631" i="4"/>
  <c r="M632" i="4"/>
  <c r="M633" i="4"/>
  <c r="M647" i="4"/>
  <c r="M648" i="4"/>
  <c r="M649" i="4"/>
  <c r="M650" i="4"/>
  <c r="M651" i="4"/>
  <c r="M652" i="4"/>
  <c r="M653" i="4"/>
  <c r="M662" i="4"/>
  <c r="M663" i="4"/>
  <c r="M661" i="4" l="1"/>
  <c r="M657" i="4"/>
  <c r="M604" i="4"/>
  <c r="P604" i="4" s="1"/>
  <c r="M584" i="4"/>
  <c r="D41" i="2" s="1"/>
  <c r="M574" i="4"/>
  <c r="M551" i="4"/>
  <c r="M547" i="4"/>
  <c r="M539" i="4"/>
  <c r="M535" i="4"/>
  <c r="M517" i="4"/>
  <c r="M507" i="4"/>
  <c r="M503" i="4"/>
  <c r="M499" i="4"/>
  <c r="M491" i="4"/>
  <c r="M337" i="4"/>
  <c r="M334" i="4"/>
  <c r="M332" i="4"/>
  <c r="M659" i="4"/>
  <c r="M655" i="4"/>
  <c r="M564" i="4"/>
  <c r="M553" i="4"/>
  <c r="M549" i="4"/>
  <c r="M545" i="4"/>
  <c r="M537" i="4"/>
  <c r="M529" i="4"/>
  <c r="M521" i="4"/>
  <c r="M519" i="4"/>
  <c r="M513" i="4"/>
  <c r="M505" i="4"/>
  <c r="M497" i="4"/>
  <c r="M493" i="4"/>
  <c r="M479" i="4"/>
  <c r="M475" i="4"/>
  <c r="P71" i="4"/>
  <c r="D20" i="2"/>
  <c r="G43" i="2"/>
  <c r="AC604" i="4"/>
  <c r="D40" i="2"/>
  <c r="D39" i="2"/>
  <c r="D47" i="2"/>
  <c r="D38" i="2"/>
  <c r="D19" i="2"/>
  <c r="M140" i="4"/>
  <c r="P654" i="4"/>
  <c r="P624" i="4"/>
  <c r="AC624" i="4" s="1"/>
  <c r="P614" i="4"/>
  <c r="G48" i="2" l="1"/>
  <c r="AC654" i="4"/>
  <c r="P48" i="2" s="1"/>
  <c r="R48" i="2" s="1"/>
  <c r="S48" i="2" s="1"/>
  <c r="G44" i="2"/>
  <c r="AC614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403" i="4"/>
  <c r="N476" i="4"/>
  <c r="AB664" i="4" l="1"/>
  <c r="W664" i="4"/>
  <c r="U664" i="4"/>
  <c r="S664" i="4"/>
  <c r="R664" i="4"/>
  <c r="Q664" i="4"/>
  <c r="O664" i="4"/>
  <c r="N664" i="4"/>
  <c r="I664" i="4"/>
  <c r="H664" i="4"/>
  <c r="AA534" i="4"/>
  <c r="Z534" i="4"/>
  <c r="AA514" i="4"/>
  <c r="Z514" i="4"/>
  <c r="AA490" i="4"/>
  <c r="Z490" i="4"/>
  <c r="AA476" i="4"/>
  <c r="Z476" i="4"/>
  <c r="AA450" i="4"/>
  <c r="Z450" i="4"/>
  <c r="AA428" i="4"/>
  <c r="Z428" i="4"/>
  <c r="AA403" i="4"/>
  <c r="Z403" i="4"/>
  <c r="X381" i="4"/>
  <c r="X664" i="4" s="1"/>
  <c r="V381" i="4"/>
  <c r="V664" i="4" s="1"/>
  <c r="T381" i="4"/>
  <c r="T664" i="4" s="1"/>
  <c r="AA367" i="4"/>
  <c r="Z367" i="4"/>
  <c r="AA324" i="4"/>
  <c r="Z324" i="4"/>
  <c r="AA306" i="4"/>
  <c r="Z306" i="4"/>
  <c r="AA287" i="4"/>
  <c r="Z287" i="4"/>
  <c r="AA267" i="4"/>
  <c r="Z267" i="4"/>
  <c r="AA247" i="4"/>
  <c r="Z247" i="4"/>
  <c r="AA227" i="4"/>
  <c r="Z227" i="4"/>
  <c r="AA208" i="4"/>
  <c r="Z208" i="4"/>
  <c r="AA187" i="4"/>
  <c r="O20" i="2" s="1"/>
  <c r="Z187" i="4"/>
  <c r="N20" i="2" s="1"/>
  <c r="AA167" i="4"/>
  <c r="O19" i="2" s="1"/>
  <c r="Z167" i="4"/>
  <c r="N19" i="2" s="1"/>
  <c r="AA147" i="4"/>
  <c r="Z147" i="4"/>
  <c r="AA127" i="4"/>
  <c r="Z127" i="4"/>
  <c r="AA108" i="4"/>
  <c r="Z108" i="4"/>
  <c r="AA87" i="4"/>
  <c r="Z87" i="4"/>
  <c r="AA71" i="4"/>
  <c r="Z71" i="4"/>
  <c r="AA51" i="4"/>
  <c r="Z51" i="4"/>
  <c r="AA31" i="4"/>
  <c r="Z31" i="4"/>
  <c r="AA11" i="4"/>
  <c r="Z11" i="4"/>
  <c r="L11" i="4"/>
  <c r="K11" i="4"/>
  <c r="L10" i="4"/>
  <c r="K10" i="4"/>
  <c r="Z381" i="4" l="1"/>
  <c r="Z664" i="4" s="1"/>
  <c r="M10" i="4"/>
  <c r="P574" i="4"/>
  <c r="P584" i="4"/>
  <c r="P490" i="4"/>
  <c r="Y490" i="4" s="1"/>
  <c r="AC490" i="4" s="1"/>
  <c r="P564" i="4"/>
  <c r="P594" i="4"/>
  <c r="M11" i="4"/>
  <c r="P11" i="4" s="1"/>
  <c r="P555" i="4"/>
  <c r="G38" i="2" s="1"/>
  <c r="P428" i="4"/>
  <c r="AA381" i="4"/>
  <c r="AC584" i="4" l="1"/>
  <c r="G41" i="2"/>
  <c r="AC564" i="4"/>
  <c r="G39" i="2"/>
  <c r="AC594" i="4"/>
  <c r="T46" i="2" s="1"/>
  <c r="G42" i="2"/>
  <c r="AC574" i="4"/>
  <c r="G40" i="2"/>
  <c r="AC555" i="4"/>
  <c r="P247" i="4"/>
  <c r="Y247" i="4" s="1"/>
  <c r="AC247" i="4" s="1"/>
  <c r="P267" i="4"/>
  <c r="Y267" i="4" s="1"/>
  <c r="AC267" i="4" s="1"/>
  <c r="P31" i="4"/>
  <c r="Y31" i="4" s="1"/>
  <c r="AC31" i="4" s="1"/>
  <c r="P324" i="4"/>
  <c r="Y324" i="4" s="1"/>
  <c r="AC324" i="4" s="1"/>
  <c r="P127" i="4"/>
  <c r="Y127" i="4" s="1"/>
  <c r="AC127" i="4" s="1"/>
  <c r="P367" i="4"/>
  <c r="Y367" i="4" s="1"/>
  <c r="AC367" i="4" s="1"/>
  <c r="P534" i="4"/>
  <c r="Y534" i="4" s="1"/>
  <c r="AC534" i="4" s="1"/>
  <c r="P51" i="4"/>
  <c r="Y51" i="4" s="1"/>
  <c r="AC51" i="4" s="1"/>
  <c r="P403" i="4"/>
  <c r="Y403" i="4" s="1"/>
  <c r="AC403" i="4" s="1"/>
  <c r="P381" i="4"/>
  <c r="Y381" i="4" s="1"/>
  <c r="AC381" i="4" s="1"/>
  <c r="P208" i="4"/>
  <c r="Y208" i="4" s="1"/>
  <c r="AC208" i="4" s="1"/>
  <c r="P87" i="4"/>
  <c r="Y87" i="4" s="1"/>
  <c r="AC87" i="4" s="1"/>
  <c r="P344" i="4"/>
  <c r="Y344" i="4" s="1"/>
  <c r="AC344" i="4" s="1"/>
  <c r="P306" i="4"/>
  <c r="Y306" i="4" s="1"/>
  <c r="AC306" i="4" s="1"/>
  <c r="P450" i="4"/>
  <c r="Y450" i="4" s="1"/>
  <c r="AC450" i="4" s="1"/>
  <c r="P227" i="4"/>
  <c r="Y227" i="4" s="1"/>
  <c r="AC227" i="4" s="1"/>
  <c r="P147" i="4"/>
  <c r="Y147" i="4" s="1"/>
  <c r="AC147" i="4" s="1"/>
  <c r="Y71" i="4"/>
  <c r="AC71" i="4" s="1"/>
  <c r="P108" i="4"/>
  <c r="Y108" i="4" s="1"/>
  <c r="AC108" i="4" s="1"/>
  <c r="P287" i="4"/>
  <c r="Y287" i="4" s="1"/>
  <c r="AC287" i="4" s="1"/>
  <c r="P187" i="4"/>
  <c r="P167" i="4"/>
  <c r="P514" i="4"/>
  <c r="Y514" i="4" s="1"/>
  <c r="AC514" i="4" s="1"/>
  <c r="Y428" i="4"/>
  <c r="AC428" i="4" s="1"/>
  <c r="P476" i="4"/>
  <c r="Y476" i="4" s="1"/>
  <c r="AC476" i="4" s="1"/>
  <c r="M664" i="4"/>
  <c r="AA664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87" i="4"/>
  <c r="G20" i="2"/>
  <c r="P40" i="2"/>
  <c r="R40" i="2" s="1"/>
  <c r="S40" i="2" s="1"/>
  <c r="T40" i="2"/>
  <c r="P39" i="2"/>
  <c r="R39" i="2" s="1"/>
  <c r="S39" i="2" s="1"/>
  <c r="T39" i="2"/>
  <c r="Y167" i="4"/>
  <c r="Y664" i="4" s="1"/>
  <c r="G19" i="2"/>
  <c r="AC187" i="4"/>
  <c r="P20" i="2" s="1"/>
  <c r="M20" i="2"/>
  <c r="P664" i="4"/>
  <c r="AC11" i="4"/>
  <c r="T20" i="2" l="1"/>
  <c r="AC167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64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<sst xmlns="http://schemas.openxmlformats.org/spreadsheetml/2006/main" count="1214" uniqueCount="543">
  <si>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</si>
  <si>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</si>
  <si>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</si>
  <si>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</si>
  <si>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</si>
  <si>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</si>
  <si>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</si>
  <si>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</si>
  <si>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</si>
  <si>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</si>
  <si>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</si>
  <si>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</si>
  <si>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</si>
  <si>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</si>
  <si>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</si>
  <si>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</si>
  <si>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</si>
  <si>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</si>
  <si>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</si>
  <si>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</si>
  <si>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</si>
  <si>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</si>
  <si>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</si>
  <si>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</si>
  <si>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</si>
  <si>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</si>
  <si>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</si>
  <si>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</si>
  <si>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</si>
  <si>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</si>
  <si>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</si>
  <si>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</si>
  <si>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</si>
  <si>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</si>
  <si>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</si>
  <si>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</si>
  <si>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</si>
  <si>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</si>
  <si>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</si>
  <si>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</si>
  <si>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</si>
  <si>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</si>
  <si>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</si>
  <si>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</si>
  <si>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</si>
  <si>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</si>
  <si>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</si>
  <si>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</si>
  <si>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</si>
  <si>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</si>
  <si>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</si>
  <si>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</si>
  <si>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</si>
  <si>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</si>
  <si>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</si>
  <si>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</si>
  <si>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</si>
  <si>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</si>
  <si>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</si>
  <si>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</si>
  <si>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</si>
  <si>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</si>
  <si>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</si>
  <si>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</si>
  <si>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</si>
  <si>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</si>
  <si>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</si>
  <si>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</si>
  <si>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</si>
  <si>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</si>
  <si>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</si>
  <si>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</si>
  <si>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</si>
  <si>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</si>
  <si>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</si>
  <si>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</si>
  <si>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</si>
  <si>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</si>
  <si>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</si>
  <si>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</si>
  <si>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</si>
  <si>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</si>
  <si>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</si>
  <si>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</si>
  <si>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</si>
  <si>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</si>
  <si>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</si>
  <si>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</si>
  <si>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</si>
  <si>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</si>
  <si>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</si>
  <si>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</si>
  <si>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</si>
  <si>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</si>
  <si>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</si>
  <si>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</si>
  <si>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</si>
  <si>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</si>
  <si>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</si>
  <si>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</si>
  <si>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</si>
  <si>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</si>
  <si>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</si>
  <si>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</si>
  <si>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</si>
  <si>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</si>
  <si>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</si>
  <si>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</si>
  <si>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</si>
  <si>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</si>
  <si>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</si>
  <si>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</si>
  <si>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</si>
  <si>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</si>
  <si>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</si>
  <si>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</si>
  <si>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</si>
  <si>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</si>
  <si>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</si>
  <si>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</si>
  <si>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</si>
  <si>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</si>
  <si>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</si>
  <si>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</si>
  <si>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</si>
  <si>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</si>
  <si>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</si>
  <si>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</si>
  <si>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</si>
  <si>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</si>
  <si>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</si>
  <si>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</si>
  <si>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</si>
  <si>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</si>
  <si>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</si>
  <si>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</si>
  <si>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</si>
  <si>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</si>
  <si>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</si>
  <si>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</si>
  <si>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</si>
  <si>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</si>
  <si>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</si>
  <si>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</si>
  <si>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</si>
  <si>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</si>
  <si>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</si>
  <si>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</si>
  <si>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</si>
  <si>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</si>
  <si>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</si>
  <si>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</si>
  <si>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</si>
  <si>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</si>
  <si>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</si>
  <si>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</si>
  <si>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</si>
  <si>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</si>
  <si>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</si>
  <si>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</si>
  <si>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</si>
  <si>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</si>
  <si>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</si>
  <si>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</si>
  <si>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</si>
  <si>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</si>
  <si>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</si>
  <si>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</si>
  <si>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</si>
  <si>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</si>
  <si>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</si>
  <si>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</si>
  <si>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</si>
  <si>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</si>
  <si>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</si>
  <si>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</si>
  <si>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</si>
  <si>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</si>
  <si>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</si>
  <si>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</si>
  <si>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</si>
  <si>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</si>
  <si>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</si>
  <si>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</si>
  <si>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</si>
  <si>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</si>
  <si>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</si>
  <si>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</si>
  <si>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</si>
  <si>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</si>
  <si>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</si>
  <si>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</si>
  <si>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</si>
  <si>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</si>
  <si>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</si>
  <si>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</si>
  <si>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</si>
  <si>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</si>
  <si>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</si>
  <si>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</si>
  <si>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</si>
  <si>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</si>
  <si>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</si>
  <si>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</si>
  <si>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</si>
  <si>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</si>
  <si>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</si>
  <si>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</si>
  <si>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</si>
  <si>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</si>
  <si>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</si>
  <si>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</si>
  <si>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</si>
  <si>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</si>
  <si>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</si>
  <si>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</si>
  <si>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</si>
  <si>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</si>
  <si>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</si>
  <si>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</si>
  <si>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</si>
  <si>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</si>
  <si>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</si>
  <si>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</si>
  <si>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</si>
  <si>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</si>
  <si>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</si>
  <si>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</si>
  <si>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</si>
  <si>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</si>
  <si>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</si>
  <si>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</si>
  <si>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</si>
  <si>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</si>
  <si>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</si>
  <si>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</si>
  <si>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</si>
  <si>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</si>
  <si>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</si>
  <si>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</si>
  <si>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</si>
  <si>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</si>
  <si>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</si>
  <si>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</si>
  <si>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</si>
  <si>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</si>
  <si>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</si>
  <si>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</si>
  <si>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</si>
  <si>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</si>
  <si>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</si>
  <si>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</si>
  <si>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</si>
  <si>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</si>
  <si>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</si>
  <si>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</si>
  <si>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</si>
  <si>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</si>
  <si>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</si>
  <si>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</si>
  <si>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</si>
  <si>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</si>
  <si>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</si>
  <si>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</si>
  <si>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</si>
  <si>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</si>
  <si>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</si>
  <si>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</si>
  <si>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</si>
  <si>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</si>
  <si>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</si>
  <si>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</si>
  <si>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</si>
  <si>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</si>
  <si>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</si>
  <si>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</si>
  <si>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</si>
  <si>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</si>
  <si>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</si>
  <si>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</si>
  <si>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</si>
  <si>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</si>
  <si>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</si>
  <si>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</si>
  <si>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</si>
  <si>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</si>
  <si>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</si>
  <si>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</si>
  <si>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</si>
  <si>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</si>
  <si>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</si>
  <si>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</si>
  <si>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</si>
  <si>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</si>
  <si>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</si>
  <si>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</si>
  <si>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</si>
  <si>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</si>
  <si>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</si>
  <si>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</si>
  <si>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</si>
  <si>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</si>
  <si>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</si>
  <si>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</si>
  <si>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</si>
  <si>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</si>
  <si>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</si>
  <si>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</si>
  <si>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</si>
  <si>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</si>
  <si>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</si>
  <si>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</si>
  <si>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</si>
  <si>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</si>
  <si>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</si>
  <si>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</si>
  <si>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</si>
  <si>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</si>
  <si>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</si>
  <si>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</si>
  <si>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</si>
  <si>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</si>
  <si>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</si>
  <si>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</si>
  <si>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</si>
  <si>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</si>
  <si>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</si>
  <si>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</si>
  <si>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</si>
  <si>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</si>
  <si>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</si>
  <si>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</si>
  <si>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</si>
  <si>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</si>
  <si>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</si>
  <si>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</si>
  <si>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</si>
  <si>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</si>
  <si>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</si>
  <si>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</si>
  <si>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</si>
  <si>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</si>
  <si>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</si>
  <si>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</si>
  <si>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</si>
  <si>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</si>
  <si>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</si>
  <si>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</si>
  <si>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</si>
  <si>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</si>
  <si>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</si>
  <si>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</si>
  <si>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</si>
  <si>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</si>
  <si>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</si>
  <si>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</si>
  <si>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</si>
  <si>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</si>
  <si>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</si>
  <si>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</si>
  <si>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</si>
  <si>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</si>
  <si>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</si>
  <si>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</si>
  <si>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</si>
  <si>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</si>
  <si>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</si>
  <si>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</si>
  <si>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</si>
  <si>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</si>
  <si>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</si>
  <si>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</si>
  <si>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</si>
  <si>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</si>
  <si>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</si>
  <si>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</si>
  <si>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</si>
  <si>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</si>
  <si>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</si>
  <si>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</si>
  <si>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</si>
  <si>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</si>
  <si>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</si>
  <si>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</si>
  <si>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</si>
  <si>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</si>
  <si>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</si>
  <si>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</si>
  <si>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</si>
  <si>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</si>
  <si>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</si>
  <si>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</si>
  <si>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</si>
  <si>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</si>
  <si>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</si>
  <si>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</si>
  <si>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</si>
  <si>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</si>
  <si>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</si>
  <si>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</si>
  <si>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</si>
  <si>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</si>
  <si>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</si>
  <si>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</si>
  <si>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</si>
  <si>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</si>
  <si>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</si>
  <si>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</si>
  <si>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</si>
  <si>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</si>
  <si>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</si>
  <si>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</si>
  <si>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</si>
  <si>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</si>
  <si>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</si>
  <si>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</si>
  <si>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</si>
  <si>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</si>
  <si>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</si>
  <si>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</si>
  <si>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</si>
  <si>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</si>
  <si>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</si>
  <si>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</si>
  <si>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</si>
  <si>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</si>
  <si>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</si>
  <si>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</si>
  <si>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</si>
  <si>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</si>
  <si>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</si>
  <si>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</si>
  <si>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</si>
  <si>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</si>
  <si>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</si>
  <si>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</si>
  <si>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</si>
  <si>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</si>
  <si>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</si>
  <si>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</si>
  <si>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</si>
  <si>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</si>
  <si>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</si>
  <si>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</si>
  <si>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</si>
  <si>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</si>
  <si>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</si>
  <si>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</si>
  <si>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</si>
  <si>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</si>
  <si>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</si>
  <si>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</si>
  <si>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</si>
  <si>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</si>
  <si>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</si>
  <si>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</si>
  <si>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</si>
  <si>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</si>
  <si>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</si>
  <si>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</si>
  <si>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</si>
  <si>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</si>
  <si>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</si>
  <si>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</si>
  <si>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</si>
  <si>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</si>
  <si>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</si>
  <si>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</si>
  <si>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</si>
  <si>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</si>
  <si>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</si>
  <si>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</si>
  <si>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</si>
  <si>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</si>
  <si>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</si>
  <si>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</si>
  <si>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</si>
  <si>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</si>
  <si>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</si>
  <si>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</si>
  <si>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</si>
  <si>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</si>
  <si>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</si>
  <si>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</si>
  <si>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</si>
  <si>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</si>
  <si>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</si>
  <si>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</si>
  <si>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</si>
  <si>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</si>
  <si>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</si>
  <si>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</si>
  <si>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</si>
  <si>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</si>
  <si>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</si>
  <si>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</si>
  <si>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</si>
  <si>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</si>
  <si>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</si>
  <si>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</si>
  <si>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</si>
  <si>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</si>
  <si>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</si>
  <si>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</si>
  <si>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</si>
  <si>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</si>
  <si>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</si>
  <si>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</si>
  <si>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</si>
  <si>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</si>
  <si>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</si>
  <si>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</si>
  <si>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</si>
  <si>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</si>
  <si>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</si>
  <si>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</si>
  <si>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</si>
  <si>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</si>
  <si>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</si>
  <si>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</si>
  <si>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</si>
  <si>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</si>
  <si>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</si>
  <si>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</si>
  <si>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</si>
  <si>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</si>
  <si>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</si>
  <si>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</si>
  <si>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</si>
  <si>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</si>
  <si>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</si>
  <si>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</si>
  <si>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</si>
  <si>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</si>
  <si>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71400174001</t>
  </si>
  <si>
    <t>21100094303</t>
  </si>
  <si>
    <t>021100094301</t>
  </si>
  <si>
    <t>Kỹ thuật lập trình _N1</t>
  </si>
  <si>
    <t>Kỹ thuật lập trình_N2</t>
  </si>
  <si>
    <t>021100119916</t>
  </si>
  <si>
    <t>18C1-KXD1</t>
  </si>
  <si>
    <t>071800119901</t>
  </si>
  <si>
    <t>18T5-ĐCN1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</si>
</sst>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4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222222"/>
      <name val="Times New Roman"/>
      <family val="1"/>
    </font>
    <font>
      <sz val="10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50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1" fontId="13" fillId="10" borderId="3" xfId="0" applyNumberFormat="1" applyFont="1" applyFill="1" applyBorder="1" applyAlignment="1">
      <alignment horizontal="center" vertical="center" wrapText="1"/>
    </xf>
    <xf numFmtId="165" fontId="13" fillId="10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164" fontId="13" fillId="0" borderId="4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165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5" fontId="12" fillId="2" borderId="20" xfId="0" applyNumberFormat="1" applyFont="1" applyFill="1" applyBorder="1" applyAlignment="1">
      <alignment horizontal="center" vertical="center" wrapText="1"/>
    </xf>
    <xf numFmtId="164" fontId="19" fillId="3" borderId="4" xfId="0" applyNumberFormat="1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left" vertical="center" wrapText="1"/>
    </xf>
    <xf numFmtId="0" fontId="17" fillId="0" borderId="28" xfId="0" applyFont="1" applyFill="1" applyBorder="1" applyAlignment="1">
      <alignment horizontal="left" vertical="center" wrapText="1"/>
    </xf>
    <xf numFmtId="0" fontId="12" fillId="0" borderId="22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/>
    </xf>
    <xf numFmtId="0" fontId="12" fillId="0" borderId="22" xfId="0" applyNumberFormat="1" applyFont="1" applyFill="1" applyBorder="1" applyAlignment="1">
      <alignment horizontal="center" vertical="center"/>
    </xf>
    <xf numFmtId="164" fontId="12" fillId="0" borderId="22" xfId="0" applyNumberFormat="1" applyFont="1" applyFill="1" applyBorder="1" applyAlignment="1">
      <alignment horizontal="center" vertical="center"/>
    </xf>
    <xf numFmtId="0" fontId="42" fillId="0" borderId="22" xfId="0" quotePrefix="1" applyFont="1" applyFill="1" applyBorder="1" applyAlignment="1"/>
    <xf numFmtId="0" fontId="42" fillId="0" borderId="22" xfId="0" applyFont="1" applyFill="1" applyBorder="1" applyAlignment="1">
      <alignment horizontal="center" vertical="center"/>
    </xf>
    <xf numFmtId="0" fontId="12" fillId="0" borderId="22" xfId="0" quotePrefix="1" applyFont="1" applyFill="1" applyBorder="1" applyAlignment="1">
      <alignment horizontal="left" vertical="center"/>
    </xf>
    <xf numFmtId="0" fontId="12" fillId="0" borderId="16" xfId="0" quotePrefix="1" applyFont="1" applyFill="1" applyBorder="1" applyAlignment="1">
      <alignment horizontal="left" vertic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NumberFormat="1" applyFont="1" applyFill="1" applyBorder="1" applyAlignment="1">
      <alignment horizontal="center" vertical="center"/>
    </xf>
    <xf numFmtId="164" fontId="12" fillId="0" borderId="16" xfId="0" applyNumberFormat="1" applyFont="1" applyFill="1" applyBorder="1" applyAlignment="1">
      <alignment horizontal="center" vertical="center"/>
    </xf>
    <xf numFmtId="0" fontId="12" fillId="0" borderId="3" xfId="0" quotePrefix="1" applyFont="1" applyFill="1" applyBorder="1" applyAlignment="1">
      <alignment horizontal="left" vertical="center"/>
    </xf>
    <xf numFmtId="0" fontId="42" fillId="0" borderId="0" xfId="0" applyFont="1" applyFill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3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43" fillId="0" borderId="22" xfId="0" applyNumberFormat="1" applyFont="1" applyFill="1" applyBorder="1" applyAlignment="1">
      <alignment horizontal="center" vertical="center"/>
    </xf>
    <xf numFmtId="164" fontId="43" fillId="0" borderId="16" xfId="0" applyNumberFormat="1" applyFont="1" applyFill="1" applyBorder="1" applyAlignment="1">
      <alignment horizontal="center" vertical="center"/>
    </xf>
    <xf numFmtId="164" fontId="43" fillId="0" borderId="3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453131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453131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453131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6" workbookViewId="0">
      <selection activeCell="A14" sqref="A14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90" customWidth="1"/>
    <col min="6" max="6" width="8.125" style="290" customWidth="1"/>
    <col min="7" max="7" width="7.625" style="290" customWidth="1"/>
    <col min="8" max="8" width="9.875" style="290" customWidth="1"/>
    <col min="9" max="9" width="10.875" style="290" customWidth="1"/>
    <col min="10" max="10" width="9.75" style="290" customWidth="1"/>
    <col min="11" max="11" width="10.375" style="290" customWidth="1"/>
    <col min="12" max="12" width="10.875" style="290" customWidth="1"/>
    <col min="13" max="13" width="10.25" style="290" customWidth="1"/>
    <col min="14" max="14" width="10.125" style="290" customWidth="1"/>
    <col min="15" max="15" width="10.625" style="290" customWidth="1"/>
    <col min="16" max="16" width="10.375" style="296" customWidth="1"/>
    <col min="17" max="17" width="9.875" style="290" customWidth="1"/>
    <col min="18" max="18" width="12.125" style="290" customWidth="1"/>
    <col min="19" max="20" width="9" style="307" customWidth="1"/>
    <col min="21" max="26" width="8" customWidth="1"/>
  </cols>
  <sheetData>
    <row r="1" spans="1:26" ht="16.5" customHeight="1">
      <c r="A1" s="1"/>
      <c r="B1" s="1"/>
      <c r="C1" s="1"/>
      <c r="D1" s="2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91"/>
      <c r="Q1" s="292" t="s">
        <v>0</v>
      </c>
      <c r="R1" s="265"/>
      <c r="S1" s="297"/>
      <c r="T1" s="297"/>
      <c r="U1" s="1"/>
      <c r="V1" s="1"/>
      <c r="W1" s="1"/>
      <c r="X1" s="1"/>
      <c r="Y1" s="1"/>
      <c r="Z1" s="1"/>
    </row>
    <row r="2" spans="1:26" ht="25.5" customHeight="1">
      <c r="A2" s="369" t="s">
        <v>1</v>
      </c>
      <c r="B2" s="344"/>
      <c r="C2" s="344"/>
      <c r="D2" s="344"/>
      <c r="E2" s="344"/>
      <c r="F2" s="288"/>
      <c r="G2" s="288"/>
      <c r="H2" s="288"/>
      <c r="I2" s="288"/>
      <c r="J2" s="288"/>
      <c r="K2" s="372" t="s">
        <v>2</v>
      </c>
      <c r="L2" s="371"/>
      <c r="M2" s="371"/>
      <c r="N2" s="371"/>
      <c r="O2" s="371"/>
      <c r="P2" s="371"/>
      <c r="Q2" s="371"/>
      <c r="R2" s="265"/>
      <c r="S2" s="297"/>
      <c r="T2" s="297"/>
      <c r="U2" s="1"/>
      <c r="V2" s="1"/>
      <c r="W2" s="1"/>
      <c r="X2" s="1"/>
      <c r="Y2" s="1"/>
      <c r="Z2" s="1"/>
    </row>
    <row r="3" spans="1:26" ht="32.25" customHeight="1">
      <c r="A3" s="368" t="s">
        <v>3</v>
      </c>
      <c r="B3" s="344"/>
      <c r="C3" s="344"/>
      <c r="D3" s="344"/>
      <c r="E3" s="344"/>
      <c r="F3" s="266"/>
      <c r="G3" s="288"/>
      <c r="H3" s="288"/>
      <c r="I3" s="288"/>
      <c r="J3" s="288"/>
      <c r="K3" s="370" t="s">
        <v>4</v>
      </c>
      <c r="L3" s="371"/>
      <c r="M3" s="371"/>
      <c r="N3" s="371"/>
      <c r="O3" s="371"/>
      <c r="P3" s="371"/>
      <c r="Q3" s="371"/>
      <c r="R3" s="265"/>
      <c r="S3" s="297"/>
      <c r="T3" s="297"/>
      <c r="U3" s="1"/>
      <c r="V3" s="1"/>
      <c r="W3" s="1"/>
      <c r="X3" s="1"/>
      <c r="Y3" s="1"/>
      <c r="Z3" s="1"/>
    </row>
    <row r="4" spans="1:26" ht="38.25" customHeight="1">
      <c r="A4" s="374" t="s">
        <v>523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298"/>
      <c r="T4" s="298"/>
      <c r="U4" s="6"/>
      <c r="V4" s="6"/>
      <c r="W4" s="6"/>
      <c r="X4" s="6"/>
      <c r="Y4" s="6"/>
      <c r="Z4" s="6"/>
    </row>
    <row r="5" spans="1:26" ht="29.25" customHeight="1">
      <c r="A5" s="376" t="s">
        <v>140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76"/>
      <c r="T5" s="376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3"/>
      <c r="K6" s="9"/>
      <c r="L6" s="9"/>
      <c r="M6" s="9"/>
      <c r="N6" s="9"/>
      <c r="O6" s="9"/>
      <c r="P6" s="294"/>
      <c r="Q6" s="9"/>
      <c r="R6" s="34"/>
      <c r="S6" s="299"/>
      <c r="T6" s="299"/>
      <c r="U6" s="7"/>
      <c r="V6" s="7"/>
      <c r="W6" s="7"/>
      <c r="X6" s="7"/>
      <c r="Y6" s="7"/>
      <c r="Z6" s="7"/>
    </row>
    <row r="7" spans="1:26" ht="18" customHeight="1">
      <c r="A7" s="364" t="s">
        <v>5</v>
      </c>
      <c r="B7" s="361" t="s">
        <v>6</v>
      </c>
      <c r="C7" s="349"/>
      <c r="D7" s="373" t="s">
        <v>7</v>
      </c>
      <c r="E7" s="346"/>
      <c r="F7" s="346"/>
      <c r="G7" s="346"/>
      <c r="H7" s="346"/>
      <c r="I7" s="367"/>
      <c r="J7" s="353" t="s">
        <v>8</v>
      </c>
      <c r="K7" s="353" t="s">
        <v>9</v>
      </c>
      <c r="L7" s="353" t="s">
        <v>10</v>
      </c>
      <c r="M7" s="353" t="s">
        <v>11</v>
      </c>
      <c r="N7" s="353" t="s">
        <v>12</v>
      </c>
      <c r="O7" s="353" t="s">
        <v>13</v>
      </c>
      <c r="P7" s="356" t="s">
        <v>521</v>
      </c>
      <c r="Q7" s="353" t="s">
        <v>522</v>
      </c>
      <c r="R7" s="347" t="s">
        <v>14</v>
      </c>
      <c r="S7" s="348"/>
      <c r="T7" s="349"/>
      <c r="U7" s="7"/>
      <c r="V7" s="7"/>
      <c r="W7" s="7"/>
      <c r="X7" s="7"/>
      <c r="Y7" s="7"/>
      <c r="Z7" s="7"/>
    </row>
    <row r="8" spans="1:26" ht="27.75" customHeight="1">
      <c r="A8" s="365"/>
      <c r="B8" s="362"/>
      <c r="C8" s="363"/>
      <c r="D8" s="359" t="s">
        <v>15</v>
      </c>
      <c r="E8" s="359" t="s">
        <v>16</v>
      </c>
      <c r="F8" s="353" t="s">
        <v>17</v>
      </c>
      <c r="G8" s="359" t="s">
        <v>18</v>
      </c>
      <c r="H8" s="353" t="s">
        <v>19</v>
      </c>
      <c r="I8" s="353" t="s">
        <v>20</v>
      </c>
      <c r="J8" s="354"/>
      <c r="K8" s="354"/>
      <c r="L8" s="354"/>
      <c r="M8" s="354"/>
      <c r="N8" s="354"/>
      <c r="O8" s="354"/>
      <c r="P8" s="357"/>
      <c r="Q8" s="354"/>
      <c r="R8" s="350"/>
      <c r="S8" s="351"/>
      <c r="T8" s="352"/>
      <c r="U8" s="7"/>
      <c r="V8" s="7"/>
      <c r="W8" s="7"/>
      <c r="X8" s="7"/>
      <c r="Y8" s="7"/>
      <c r="Z8" s="7"/>
    </row>
    <row r="9" spans="1:26" ht="86.25" customHeight="1">
      <c r="A9" s="360"/>
      <c r="B9" s="350"/>
      <c r="C9" s="352"/>
      <c r="D9" s="360"/>
      <c r="E9" s="355"/>
      <c r="F9" s="355"/>
      <c r="G9" s="355"/>
      <c r="H9" s="355"/>
      <c r="I9" s="355"/>
      <c r="J9" s="354"/>
      <c r="K9" s="355"/>
      <c r="L9" s="355"/>
      <c r="M9" s="355"/>
      <c r="N9" s="355"/>
      <c r="O9" s="355"/>
      <c r="P9" s="358"/>
      <c r="Q9" s="355"/>
      <c r="R9" s="12" t="s">
        <v>21</v>
      </c>
      <c r="S9" s="300" t="s">
        <v>22</v>
      </c>
      <c r="T9" s="300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66" t="s">
        <v>25</v>
      </c>
      <c r="C10" s="367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83"/>
      <c r="Q10" s="14" t="s">
        <v>38</v>
      </c>
      <c r="R10" s="14" t="s">
        <v>39</v>
      </c>
      <c r="S10" s="301" t="s">
        <v>40</v>
      </c>
      <c r="T10" s="301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4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302">
        <f t="shared" ref="S11:S37" si="1">ROUND(IF(AND(N11&gt;0,O11&gt;0,M11&lt;=0,R11=0),P11-Q11,IF(AND(P11&gt;0,R11=200),P11-Q11-R11, )),1)</f>
        <v>44.5</v>
      </c>
      <c r="T11" s="303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8">
        <f>SUM('Mau A1'!N31:N50)</f>
        <v>213.8</v>
      </c>
      <c r="F12" s="268">
        <f>SUM('Mau A1'!O31:O50)</f>
        <v>0</v>
      </c>
      <c r="G12" s="268">
        <f>SUM('Mau A1'!P31:P50)</f>
        <v>949.90000000000009</v>
      </c>
      <c r="H12" s="268">
        <f>SUM('Mau A1'!Q31:Q50)</f>
        <v>0</v>
      </c>
      <c r="I12" s="268">
        <f>SUM('Mau A1'!R31:R50)</f>
        <v>0</v>
      </c>
      <c r="J12" s="268">
        <f>SUM('Mau A1'!T31:T50)</f>
        <v>450</v>
      </c>
      <c r="K12" s="268">
        <f>SUM('Mau A1'!V31:V50)</f>
        <v>112</v>
      </c>
      <c r="L12" s="268">
        <f>SUM('Mau A1'!X31:X50)</f>
        <v>56</v>
      </c>
      <c r="M12" s="268">
        <f>SUM('Mau A1'!Y31:Y50)</f>
        <v>499.9</v>
      </c>
      <c r="N12" s="268">
        <f>SUM('Mau A1'!Z31:Z50)</f>
        <v>-112</v>
      </c>
      <c r="O12" s="268">
        <f>SUM('Mau A1'!AA31:AA50)</f>
        <v>-56</v>
      </c>
      <c r="P12" s="285">
        <f>SUM('Mau A1'!AC31:AC50)</f>
        <v>331.9</v>
      </c>
      <c r="Q12" s="268">
        <f>SUM('Mau A1'!AB31:AB50)</f>
        <v>0</v>
      </c>
      <c r="R12" s="21">
        <f t="shared" si="0"/>
        <v>200</v>
      </c>
      <c r="S12" s="303">
        <f t="shared" si="1"/>
        <v>131.9</v>
      </c>
      <c r="T12" s="303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8">
        <f>SUM('Mau A1'!N51:N70)</f>
        <v>67.5</v>
      </c>
      <c r="F13" s="268">
        <f>SUM('Mau A1'!O51:O70)</f>
        <v>0</v>
      </c>
      <c r="G13" s="268">
        <f>SUM('Mau A1'!P51:P70)</f>
        <v>1060.5</v>
      </c>
      <c r="H13" s="268">
        <f>SUM('Mau A1'!Q51:Q70)</f>
        <v>0</v>
      </c>
      <c r="I13" s="268">
        <f>SUM('Mau A1'!R51:R70)</f>
        <v>0</v>
      </c>
      <c r="J13" s="268">
        <f>SUM('Mau A1'!T51:T70)</f>
        <v>450</v>
      </c>
      <c r="K13" s="268">
        <f>SUM('Mau A1'!V51:V70)</f>
        <v>112</v>
      </c>
      <c r="L13" s="268">
        <f>SUM('Mau A1'!X51:X70)</f>
        <v>56</v>
      </c>
      <c r="M13" s="268">
        <f>SUM('Mau A1'!Y51:Y70)</f>
        <v>610.5</v>
      </c>
      <c r="N13" s="268">
        <f>SUM('Mau A1'!Z51:Z70)</f>
        <v>-112</v>
      </c>
      <c r="O13" s="268">
        <f>SUM('Mau A1'!AA51:AA70)</f>
        <v>-56</v>
      </c>
      <c r="P13" s="280">
        <f>SUM('Mau A1'!AC51:AC70)</f>
        <v>442.5</v>
      </c>
      <c r="Q13" s="268">
        <f>SUM('Mau A1'!AB51:AB70)</f>
        <v>0</v>
      </c>
      <c r="R13" s="21">
        <f t="shared" si="0"/>
        <v>200</v>
      </c>
      <c r="S13" s="303">
        <f t="shared" si="1"/>
        <v>242.5</v>
      </c>
      <c r="T13" s="303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A1'!M71:M86)</f>
        <v>705</v>
      </c>
      <c r="E14" s="268">
        <f>SUM('Mau A1'!N71:N86)</f>
        <v>67.5</v>
      </c>
      <c r="F14" s="268">
        <f>SUM('Mau A1'!O71:O86)</f>
        <v>0</v>
      </c>
      <c r="G14" s="268">
        <f>SUM('Mau A1'!P71:P86)</f>
        <v>772.5</v>
      </c>
      <c r="H14" s="268">
        <f>SUM('Mau A1'!Q71:Q86)</f>
        <v>0</v>
      </c>
      <c r="I14" s="268">
        <f>SUM('Mau A1'!R71:R86)</f>
        <v>0</v>
      </c>
      <c r="J14" s="268">
        <f>SUM('Mau A1'!T71:T86)</f>
        <v>450</v>
      </c>
      <c r="K14" s="268">
        <f>SUM('Mau A1'!V71:V86)</f>
        <v>112</v>
      </c>
      <c r="L14" s="268">
        <f>SUM('Mau A1'!X71:X86)</f>
        <v>56</v>
      </c>
      <c r="M14" s="268">
        <f>SUM('Mau A1'!Y71:Y86)</f>
        <v>322.5</v>
      </c>
      <c r="N14" s="268">
        <f>SUM('Mau A1'!Z71:Z86)</f>
        <v>-112</v>
      </c>
      <c r="O14" s="268">
        <f>SUM('Mau A1'!AA71:AA86)</f>
        <v>-56</v>
      </c>
      <c r="P14" s="280">
        <f>SUM('Mau A1'!AC71:AC86)</f>
        <v>154.5</v>
      </c>
      <c r="Q14" s="268">
        <f>SUM('Mau A1'!AB71:AB86)</f>
        <v>0</v>
      </c>
      <c r="R14" s="21">
        <f t="shared" si="0"/>
        <v>154.5</v>
      </c>
      <c r="S14" s="303">
        <f t="shared" si="1"/>
        <v>0</v>
      </c>
      <c r="T14" s="303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A1'!B87="","",'Mau A1'!B87)</f>
        <v>Nguyễn Văn</v>
      </c>
      <c r="C15" s="28" t="str">
        <f>IF('Mau A1'!C87="","",'Mau A1'!C87)</f>
        <v>Danh</v>
      </c>
      <c r="D15" s="29">
        <f>SUM('Mau A1'!M87:M107)</f>
        <v>1113</v>
      </c>
      <c r="E15" s="268">
        <f>SUM('Mau A1'!N87:N107)</f>
        <v>67.5</v>
      </c>
      <c r="F15" s="268">
        <f>SUM('Mau A1'!O87:O107)</f>
        <v>0</v>
      </c>
      <c r="G15" s="268">
        <f>SUM('Mau A1'!P87:P107)</f>
        <v>1180.5</v>
      </c>
      <c r="H15" s="268">
        <f>SUM('Mau A1'!Q87:Q107)</f>
        <v>0</v>
      </c>
      <c r="I15" s="268">
        <f>SUM('Mau A1'!R87:R107)</f>
        <v>0</v>
      </c>
      <c r="J15" s="268">
        <f>SUM('Mau A1'!T87:T107)</f>
        <v>450</v>
      </c>
      <c r="K15" s="268">
        <f>SUM('Mau A1'!V87:V107)</f>
        <v>112</v>
      </c>
      <c r="L15" s="268">
        <f>SUM('Mau A1'!X87:X107)</f>
        <v>56</v>
      </c>
      <c r="M15" s="268">
        <f>SUM('Mau A1'!Y87:Y107)</f>
        <v>730.5</v>
      </c>
      <c r="N15" s="268">
        <f>SUM('Mau A1'!Z87:Z107)</f>
        <v>-112</v>
      </c>
      <c r="O15" s="268">
        <f>SUM('Mau A1'!AA87:AA107)</f>
        <v>-56</v>
      </c>
      <c r="P15" s="280">
        <f>SUM('Mau A1'!AC87:AC107)</f>
        <v>562.5</v>
      </c>
      <c r="Q15" s="268">
        <f>SUM('Mau A1'!AB87:AB107)</f>
        <v>0</v>
      </c>
      <c r="R15" s="21">
        <f t="shared" si="0"/>
        <v>200</v>
      </c>
      <c r="S15" s="303">
        <f t="shared" si="1"/>
        <v>362.5</v>
      </c>
      <c r="T15" s="303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A1'!B108="","",'Mau A1'!B108)</f>
        <v xml:space="preserve">Nguyễn Thị </v>
      </c>
      <c r="C16" s="28" t="str">
        <f>IF('Mau A1'!C108="","",'Mau A1'!C108)</f>
        <v>Thủy</v>
      </c>
      <c r="D16" s="29">
        <f>SUM('Mau A1'!M108:M126)</f>
        <v>777</v>
      </c>
      <c r="E16" s="268">
        <f>SUM('Mau A1'!N108:N126)</f>
        <v>67.5</v>
      </c>
      <c r="F16" s="268">
        <f>SUM('Mau A1'!O108:O126)</f>
        <v>0</v>
      </c>
      <c r="G16" s="268">
        <f>SUM('Mau A1'!P108:P126)</f>
        <v>844.5</v>
      </c>
      <c r="H16" s="268">
        <f>SUM('Mau A1'!Q108:Q126)</f>
        <v>0</v>
      </c>
      <c r="I16" s="268">
        <f>SUM('Mau A1'!R108:R126)</f>
        <v>0</v>
      </c>
      <c r="J16" s="268">
        <f>SUM('Mau A1'!T108:T126)</f>
        <v>450</v>
      </c>
      <c r="K16" s="268">
        <f>SUM('Mau A1'!V108:V126)</f>
        <v>112</v>
      </c>
      <c r="L16" s="268">
        <f>SUM('Mau A1'!X108:X126)</f>
        <v>56</v>
      </c>
      <c r="M16" s="268">
        <f>SUM('Mau A1'!Y108:Y126)</f>
        <v>394.5</v>
      </c>
      <c r="N16" s="268">
        <f>SUM('Mau A1'!Z108:Z126)</f>
        <v>-112</v>
      </c>
      <c r="O16" s="268">
        <f>SUM('Mau A1'!AA108:AA126)</f>
        <v>-56</v>
      </c>
      <c r="P16" s="280">
        <f>SUM('Mau A1'!AC108:AC126)</f>
        <v>226.5</v>
      </c>
      <c r="Q16" s="268">
        <f>SUM('Mau A1'!AB108:AB126)</f>
        <v>0</v>
      </c>
      <c r="R16" s="21">
        <f t="shared" si="0"/>
        <v>200</v>
      </c>
      <c r="S16" s="302">
        <f t="shared" si="1"/>
        <v>26.5</v>
      </c>
      <c r="T16" s="303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A1'!B127="","",'Mau A1'!B127)</f>
        <v>Nguyễn Thị Thu</v>
      </c>
      <c r="C17" s="28" t="str">
        <f>IF('Mau A1'!C127="","",'Mau A1'!C127)</f>
        <v>Hồng</v>
      </c>
      <c r="D17" s="29">
        <f>SUM('Mau A1'!M127:M146)</f>
        <v>761.2</v>
      </c>
      <c r="E17" s="268">
        <f>SUM('Mau A1'!N127:N146)</f>
        <v>67.5</v>
      </c>
      <c r="F17" s="268">
        <f>SUM('Mau A1'!O127:O146)</f>
        <v>0</v>
      </c>
      <c r="G17" s="268">
        <f>SUM('Mau A1'!P127:P146)</f>
        <v>828.7</v>
      </c>
      <c r="H17" s="268">
        <f>SUM('Mau A1'!Q127:Q146)</f>
        <v>0</v>
      </c>
      <c r="I17" s="268">
        <f>SUM('Mau A1'!R127:R146)</f>
        <v>0</v>
      </c>
      <c r="J17" s="268">
        <f>SUM('Mau A1'!T127:T146)</f>
        <v>450</v>
      </c>
      <c r="K17" s="268">
        <f>SUM('Mau A1'!V127:V146)</f>
        <v>112</v>
      </c>
      <c r="L17" s="268">
        <f>SUM('Mau A1'!X127:X146)</f>
        <v>56</v>
      </c>
      <c r="M17" s="268">
        <f>SUM('Mau A1'!Y127:Y146)</f>
        <v>378.7</v>
      </c>
      <c r="N17" s="268">
        <f>SUM('Mau A1'!Z127:Z146)</f>
        <v>-112</v>
      </c>
      <c r="O17" s="268">
        <f>SUM('Mau A1'!AA127:AA146)</f>
        <v>-56</v>
      </c>
      <c r="P17" s="280">
        <f>SUM('Mau A1'!AC127:AC146)</f>
        <v>210.7</v>
      </c>
      <c r="Q17" s="268">
        <f>SUM('Mau A1'!AB127:AB146)</f>
        <v>0</v>
      </c>
      <c r="R17" s="21">
        <f t="shared" si="0"/>
        <v>200</v>
      </c>
      <c r="S17" s="303">
        <f t="shared" si="1"/>
        <v>10.7</v>
      </c>
      <c r="T17" s="303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A1'!B147="","",'Mau A1'!B147)</f>
        <v xml:space="preserve">Lê Hồng </v>
      </c>
      <c r="C18" s="28" t="str">
        <f>IF('Mau A1'!C147="","",'Mau A1'!C147)</f>
        <v>Thái</v>
      </c>
      <c r="D18" s="29">
        <f>SUM('Mau A1'!M147:M166)</f>
        <v>509.1</v>
      </c>
      <c r="E18" s="268">
        <f>SUM('Mau A1'!N147:N166)</f>
        <v>0</v>
      </c>
      <c r="F18" s="268">
        <f>SUM('Mau A1'!O147:O166)</f>
        <v>0</v>
      </c>
      <c r="G18" s="268">
        <f>SUM('Mau A1'!P147:P166)</f>
        <v>509.1</v>
      </c>
      <c r="H18" s="268">
        <f>SUM('Mau A1'!Q147:Q166)</f>
        <v>0</v>
      </c>
      <c r="I18" s="268">
        <f>SUM('Mau A1'!R147:R166)</f>
        <v>0</v>
      </c>
      <c r="J18" s="268">
        <f>SUM('Mau A1'!T147:T166)</f>
        <v>267.2</v>
      </c>
      <c r="K18" s="268">
        <f>SUM('Mau A1'!V147:V166)</f>
        <v>112</v>
      </c>
      <c r="L18" s="268">
        <f>SUM('Mau A1'!X147:X166)</f>
        <v>56</v>
      </c>
      <c r="M18" s="268">
        <f>SUM('Mau A1'!Y147:Y166)</f>
        <v>241.9</v>
      </c>
      <c r="N18" s="268">
        <f>SUM('Mau A1'!Z147:Z166)</f>
        <v>-112</v>
      </c>
      <c r="O18" s="268">
        <f>SUM('Mau A1'!AA147:AA166)</f>
        <v>-56</v>
      </c>
      <c r="P18" s="280">
        <f>SUM('Mau A1'!AC147:AC166)</f>
        <v>73.900000000000006</v>
      </c>
      <c r="Q18" s="268">
        <f>SUM('Mau A1'!AB147:AB166)</f>
        <v>0</v>
      </c>
      <c r="R18" s="21">
        <f t="shared" si="0"/>
        <v>73.900000000000006</v>
      </c>
      <c r="S18" s="303">
        <f t="shared" si="1"/>
        <v>0</v>
      </c>
      <c r="T18" s="303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6" t="str">
        <f>IF('Mau A1'!B167="","",'Mau A1'!B167)</f>
        <v>Huỳnh Quốc</v>
      </c>
      <c r="C19" s="277" t="str">
        <f>IF('Mau A1'!C167="","",'Mau A1'!C167)</f>
        <v>Dũng</v>
      </c>
      <c r="D19" s="278">
        <f>SUM('Mau A1'!M167:M186)</f>
        <v>661.6</v>
      </c>
      <c r="E19" s="279">
        <f>SUM('Mau A1'!N167)</f>
        <v>67.5</v>
      </c>
      <c r="F19" s="279">
        <f>SUM('Mau A1'!O167)</f>
        <v>0</v>
      </c>
      <c r="G19" s="279">
        <f>SUM('Mau A1'!P167)</f>
        <v>729.1</v>
      </c>
      <c r="H19" s="279">
        <f>SUM('Mau A1'!Q167)</f>
        <v>0</v>
      </c>
      <c r="I19" s="279">
        <f>SUM('Mau A1'!R167)</f>
        <v>44</v>
      </c>
      <c r="J19" s="279">
        <f>SUM('Mau A1'!T167)</f>
        <v>450</v>
      </c>
      <c r="K19" s="279">
        <f>SUM('Mau A1'!V167)</f>
        <v>112</v>
      </c>
      <c r="L19" s="279">
        <f>SUM('Mau A1'!X167)</f>
        <v>56</v>
      </c>
      <c r="M19" s="279">
        <f>SUM('Mau A1'!Y167)</f>
        <v>279.10000000000002</v>
      </c>
      <c r="N19" s="279">
        <f>SUM('Mau A1'!$Z$167)</f>
        <v>-112</v>
      </c>
      <c r="O19" s="279">
        <f>SUM('Mau A1'!AA167)</f>
        <v>-12</v>
      </c>
      <c r="P19" s="280">
        <f>SUM('Mau A1'!AC167)</f>
        <v>155.10000000000002</v>
      </c>
      <c r="Q19" s="279">
        <f>SUM('Mau A1'!AB167)</f>
        <v>0</v>
      </c>
      <c r="R19" s="281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3">
        <f t="shared" ref="S19:S20" si="4">ROUND(IF(AND(N19&gt;0,O19&gt;0,M19&lt;=0,R19=0),P19-Q19,IF(AND(P19&gt;0,R19=200),P19-Q19-R19, )),1)</f>
        <v>0</v>
      </c>
      <c r="T19" s="303">
        <f t="shared" ref="T19:T20" si="5">ROUND(IF(SUM(M19:O19)-Q19&lt;0,SUM(M19:O19)-Q19, ),1)</f>
        <v>0</v>
      </c>
      <c r="U19" s="282"/>
      <c r="V19" s="282"/>
      <c r="W19" s="282"/>
      <c r="X19" s="282"/>
      <c r="Y19" s="282"/>
      <c r="Z19" s="282"/>
    </row>
    <row r="20" spans="1:26" s="133" customFormat="1" ht="18" customHeight="1">
      <c r="A20" s="275">
        <v>10</v>
      </c>
      <c r="B20" s="276" t="str">
        <f>IF('Mau A1'!B187="","",'Mau A1'!B187)</f>
        <v>Hồ Ngọc</v>
      </c>
      <c r="C20" s="277" t="str">
        <f>IF('Mau A1'!C187="","",'Mau A1'!C187)</f>
        <v>Chi</v>
      </c>
      <c r="D20" s="278">
        <f>SUM('Mau A1'!M187:M207)</f>
        <v>889.59999999999991</v>
      </c>
      <c r="E20" s="279">
        <f>SUM('Mau A1'!N187)</f>
        <v>67.5</v>
      </c>
      <c r="F20" s="279">
        <f>SUM('Mau A1'!O187)</f>
        <v>0</v>
      </c>
      <c r="G20" s="268">
        <f>SUM('Mau A1'!P187:P207)</f>
        <v>957.09999999999991</v>
      </c>
      <c r="H20" s="279">
        <f>SUM('Mau A1'!Q187)</f>
        <v>0</v>
      </c>
      <c r="I20" s="279">
        <f>SUM('Mau A1'!R187)</f>
        <v>44</v>
      </c>
      <c r="J20" s="279">
        <f>SUM('Mau A1'!T187)</f>
        <v>450</v>
      </c>
      <c r="K20" s="279">
        <f>SUM('Mau A1'!V187)</f>
        <v>112</v>
      </c>
      <c r="L20" s="279">
        <f>SUM('Mau A1'!X149:X168)</f>
        <v>56</v>
      </c>
      <c r="M20" s="279">
        <f>SUM('Mau A1'!Y187)</f>
        <v>507.1</v>
      </c>
      <c r="N20" s="279">
        <f>SUM('Mau A1'!$Z$187)</f>
        <v>-112</v>
      </c>
      <c r="O20" s="279">
        <f>SUM('Mau A1'!AA187)</f>
        <v>-12</v>
      </c>
      <c r="P20" s="280">
        <f>SUM('Mau A1'!AC187)</f>
        <v>383.1</v>
      </c>
      <c r="Q20" s="279">
        <f>SUM('Mau A1'!AB187)</f>
        <v>0</v>
      </c>
      <c r="R20" s="281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303">
        <f t="shared" si="4"/>
        <v>183.1</v>
      </c>
      <c r="T20" s="303">
        <f t="shared" si="5"/>
        <v>0</v>
      </c>
      <c r="U20" s="282"/>
      <c r="V20" s="282"/>
      <c r="W20" s="282"/>
      <c r="X20" s="282"/>
      <c r="Y20" s="282"/>
      <c r="Z20" s="282"/>
    </row>
    <row r="21" spans="1:26" ht="18" customHeight="1">
      <c r="A21" s="104">
        <v>11</v>
      </c>
      <c r="B21" s="27" t="str">
        <f>IF('Mau A1'!B208="","",'Mau A1'!B208)</f>
        <v>Nguyễn Thị Khánh</v>
      </c>
      <c r="C21" s="28" t="str">
        <f>IF('Mau A1'!C208="","",'Mau A1'!C208)</f>
        <v>Thư</v>
      </c>
      <c r="D21" s="29">
        <f>SUM('Mau A1'!M208:M226)</f>
        <v>740.3</v>
      </c>
      <c r="E21" s="268">
        <f>SUM('Mau A1'!N208:N226)</f>
        <v>67.5</v>
      </c>
      <c r="F21" s="268">
        <f>SUM('Mau A1'!O208:O226)</f>
        <v>0</v>
      </c>
      <c r="G21" s="268">
        <f>SUM('Mau A1'!P208:P226)</f>
        <v>807.8</v>
      </c>
      <c r="H21" s="268">
        <f>SUM('Mau A1'!Q208:Q226)</f>
        <v>0</v>
      </c>
      <c r="I21" s="268">
        <f>SUM('Mau A1'!R208:R226)</f>
        <v>44</v>
      </c>
      <c r="J21" s="268">
        <f>SUM('Mau A1'!T208:T226)</f>
        <v>450</v>
      </c>
      <c r="K21" s="268">
        <f>SUM('Mau A1'!V208:V226)</f>
        <v>112</v>
      </c>
      <c r="L21" s="268">
        <f>SUM('Mau A1'!X208:X226)</f>
        <v>56</v>
      </c>
      <c r="M21" s="268">
        <f>SUM('Mau A1'!Y208:Y226)</f>
        <v>357.8</v>
      </c>
      <c r="N21" s="268">
        <f>SUM('Mau A1'!Z208:Z226)</f>
        <v>-112</v>
      </c>
      <c r="O21" s="268">
        <f>SUM('Mau A1'!AA208:AA226)</f>
        <v>-12</v>
      </c>
      <c r="P21" s="280">
        <f>SUM('Mau A1'!AC208:AC226)</f>
        <v>233.8</v>
      </c>
      <c r="Q21" s="268">
        <f>SUM('Mau A1'!AB208:AB226)</f>
        <v>0</v>
      </c>
      <c r="R21" s="21">
        <f t="shared" si="0"/>
        <v>200</v>
      </c>
      <c r="S21" s="303">
        <f t="shared" si="1"/>
        <v>33.799999999999997</v>
      </c>
      <c r="T21" s="303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A1'!B227="","",'Mau A1'!B227)</f>
        <v>Nguyễn Sanh</v>
      </c>
      <c r="C22" s="28" t="s">
        <v>42</v>
      </c>
      <c r="D22" s="29">
        <f>SUM('Mau A1'!M227:M243)</f>
        <v>906.90000000000009</v>
      </c>
      <c r="E22" s="268">
        <f>SUM('Mau A1'!N227:N243)</f>
        <v>67.5</v>
      </c>
      <c r="F22" s="268">
        <f>SUM('Mau A1'!O227:O243)</f>
        <v>0</v>
      </c>
      <c r="G22" s="268">
        <f>SUM('Mau A1'!P227:P243)</f>
        <v>974.40000000000009</v>
      </c>
      <c r="H22" s="268">
        <f>SUM('Mau A1'!Q227:Q243)</f>
        <v>0</v>
      </c>
      <c r="I22" s="268">
        <f>SUM('Mau A1'!R227:R243)</f>
        <v>55</v>
      </c>
      <c r="J22" s="268">
        <f>SUM('Mau A1'!T227:T243)</f>
        <v>0</v>
      </c>
      <c r="K22" s="268">
        <f>SUM('Mau A1'!V227:V243)</f>
        <v>112</v>
      </c>
      <c r="L22" s="268">
        <f>SUM('Mau A1'!X227:X243)</f>
        <v>56</v>
      </c>
      <c r="M22" s="268">
        <f>SUM('Mau A1'!Y227:Y243)</f>
        <v>524.4</v>
      </c>
      <c r="N22" s="268">
        <f>SUM('Mau A1'!Z227:Z243)</f>
        <v>-112</v>
      </c>
      <c r="O22" s="268">
        <f>SUM('Mau A1'!AA227:AA243)</f>
        <v>-1</v>
      </c>
      <c r="P22" s="280">
        <f>SUM('Mau A1'!AC227:AC243)</f>
        <v>411.4</v>
      </c>
      <c r="Q22" s="268">
        <f>SUM('Mau A1'!AB227:AB243)</f>
        <v>0</v>
      </c>
      <c r="R22" s="21">
        <f t="shared" si="0"/>
        <v>200</v>
      </c>
      <c r="S22" s="303">
        <f t="shared" si="1"/>
        <v>211.4</v>
      </c>
      <c r="T22" s="303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A1'!B247="","",'Mau A1'!B247)</f>
        <v>Võ Anh</v>
      </c>
      <c r="C23" s="28" t="s">
        <v>43</v>
      </c>
      <c r="D23" s="29">
        <f>SUM('Mau A1'!M247:M264)</f>
        <v>771.3</v>
      </c>
      <c r="E23" s="268">
        <f>SUM('Mau A1'!N247:N264)</f>
        <v>67.5</v>
      </c>
      <c r="F23" s="268">
        <f>SUM('Mau A1'!O247:O264)</f>
        <v>0</v>
      </c>
      <c r="G23" s="268">
        <f>SUM('Mau A1'!P247:P264)</f>
        <v>838.8</v>
      </c>
      <c r="H23" s="268">
        <f>SUM('Mau A1'!Q247:Q264)</f>
        <v>0</v>
      </c>
      <c r="I23" s="268">
        <f>SUM('Mau A1'!R247:R264)</f>
        <v>56</v>
      </c>
      <c r="J23" s="268">
        <f>SUM('Mau A1'!T247:T264)</f>
        <v>0</v>
      </c>
      <c r="K23" s="268">
        <f>SUM('Mau A1'!V247:V264)</f>
        <v>112</v>
      </c>
      <c r="L23" s="268">
        <f>SUM('Mau A1'!X247:X264)</f>
        <v>56</v>
      </c>
      <c r="M23" s="268">
        <f>SUM('Mau A1'!Y247:Y264)</f>
        <v>388.8</v>
      </c>
      <c r="N23" s="268">
        <f>SUM('Mau A1'!Z247:Z264)</f>
        <v>-112</v>
      </c>
      <c r="O23" s="268">
        <f>SUM('Mau A1'!AA247:AA264)</f>
        <v>0</v>
      </c>
      <c r="P23" s="280">
        <f>SUM('Mau A1'!AC247:AC264)</f>
        <v>276.8</v>
      </c>
      <c r="Q23" s="268">
        <f>SUM('Mau A1'!AB247:AB264)</f>
        <v>0</v>
      </c>
      <c r="R23" s="21">
        <f t="shared" si="0"/>
        <v>200</v>
      </c>
      <c r="S23" s="303">
        <f t="shared" si="1"/>
        <v>76.8</v>
      </c>
      <c r="T23" s="303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A1'!B267="","",'Mau A1'!B267)</f>
        <v>Ng Ng Hoàng Ngọc</v>
      </c>
      <c r="C24" s="28" t="s">
        <v>44</v>
      </c>
      <c r="D24" s="29">
        <f>SUM('Mau A1'!J267:K283)</f>
        <v>535.20000000000005</v>
      </c>
      <c r="E24" s="268">
        <f>SUM('Mau A1'!K267:L283)</f>
        <v>25.999999999999996</v>
      </c>
      <c r="F24" s="268">
        <f>SUM('Mau A1'!O248:O265)</f>
        <v>0</v>
      </c>
      <c r="G24" s="268">
        <f>SUM('Mau A1'!M267:N283)</f>
        <v>867.19999999999993</v>
      </c>
      <c r="H24" s="268">
        <f>SUM('Mau A1'!N267:O283)</f>
        <v>67.5</v>
      </c>
      <c r="I24" s="268">
        <f>SUM('Mau A1'!O267:P283)</f>
        <v>867.19999999999993</v>
      </c>
      <c r="J24" s="268">
        <f>SUM('Mau A1'!Q267:Q283)</f>
        <v>0</v>
      </c>
      <c r="K24" s="268">
        <f>SUM('Mau A1'!S267:S283)</f>
        <v>0</v>
      </c>
      <c r="L24" s="268">
        <f>SUM('Mau A1'!U267:U283)</f>
        <v>0</v>
      </c>
      <c r="M24" s="268">
        <f>SUM('Mau A1'!V267:V283)</f>
        <v>112</v>
      </c>
      <c r="N24" s="268">
        <f>SUM('Mau A1'!Z267:Z283)</f>
        <v>-112</v>
      </c>
      <c r="O24" s="268">
        <f>SUM('Mau A1'!AA267:AA283)</f>
        <v>-6</v>
      </c>
      <c r="P24" s="280">
        <f>SUM('Mau A1'!AC267:AC283)</f>
        <v>299.2</v>
      </c>
      <c r="Q24" s="268">
        <f>SUM('Mau A1'!AB267:AB283)</f>
        <v>0</v>
      </c>
      <c r="R24" s="21">
        <f t="shared" si="0"/>
        <v>200</v>
      </c>
      <c r="S24" s="303">
        <f t="shared" si="1"/>
        <v>99.2</v>
      </c>
      <c r="T24" s="303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A1'!B287="","",'Mau A1'!B287)</f>
        <v xml:space="preserve">Trần Việt </v>
      </c>
      <c r="C25" s="28" t="str">
        <f>IF('Mau A1'!C287="","",'Mau A1'!C287)</f>
        <v>Khánh</v>
      </c>
      <c r="D25" s="29">
        <f>SUM('Mau A1'!M287:M305)</f>
        <v>935.09999999999991</v>
      </c>
      <c r="E25" s="268">
        <f>SUM('Mau A1'!N287:N305)</f>
        <v>112.5</v>
      </c>
      <c r="F25" s="268">
        <f>SUM('Mau A1'!O287:O305)</f>
        <v>0</v>
      </c>
      <c r="G25" s="268">
        <f>SUM('Mau A1'!P287:P305)</f>
        <v>1047.5999999999999</v>
      </c>
      <c r="H25" s="268">
        <f>SUM('Mau A1'!Q287:Q305)</f>
        <v>0</v>
      </c>
      <c r="I25" s="268">
        <f>SUM('Mau A1'!R287:R305)</f>
        <v>50</v>
      </c>
      <c r="J25" s="268">
        <f>SUM('Mau A1'!T287:T305)</f>
        <v>450</v>
      </c>
      <c r="K25" s="268">
        <f>SUM('Mau A1'!V287:V305)</f>
        <v>112</v>
      </c>
      <c r="L25" s="268">
        <f>SUM('Mau A1'!X287:X305)</f>
        <v>56</v>
      </c>
      <c r="M25" s="268">
        <f>SUM('Mau A1'!Y287:Y305)</f>
        <v>597.6</v>
      </c>
      <c r="N25" s="268">
        <f>SUM('Mau A1'!Z287:Z305)</f>
        <v>-112</v>
      </c>
      <c r="O25" s="268">
        <f>SUM('Mau A1'!AA287:AA305)</f>
        <v>-6</v>
      </c>
      <c r="P25" s="280">
        <f>SUM('Mau A1'!AC287:AC305)</f>
        <v>479.6</v>
      </c>
      <c r="Q25" s="268">
        <f>SUM('Mau A1'!AB287:AB305)</f>
        <v>0</v>
      </c>
      <c r="R25" s="21">
        <f t="shared" si="0"/>
        <v>200</v>
      </c>
      <c r="S25" s="303">
        <f t="shared" si="1"/>
        <v>279.60000000000002</v>
      </c>
      <c r="T25" s="303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A1'!B306="","",'Mau A1'!B306)</f>
        <v>Đỗ Thị Hải</v>
      </c>
      <c r="C26" s="28" t="str">
        <f>IF('Mau A1'!C306="","",'Mau A1'!C306)</f>
        <v>Yến</v>
      </c>
      <c r="D26" s="29">
        <f>SUM('Mau A1'!M306:M323)</f>
        <v>793.7</v>
      </c>
      <c r="E26" s="268">
        <f>SUM('Mau A1'!N306:N323)</f>
        <v>67.5</v>
      </c>
      <c r="F26" s="268">
        <f>SUM('Mau A1'!O306:O323)</f>
        <v>0</v>
      </c>
      <c r="G26" s="268">
        <f>SUM('Mau A1'!P306:P323)</f>
        <v>861.2</v>
      </c>
      <c r="H26" s="268">
        <f>SUM('Mau A1'!Q306:Q323)</f>
        <v>0</v>
      </c>
      <c r="I26" s="268">
        <f>SUM('Mau A1'!R306:R323)</f>
        <v>55</v>
      </c>
      <c r="J26" s="268">
        <f>SUM('Mau A1'!T306:T323)</f>
        <v>450</v>
      </c>
      <c r="K26" s="268">
        <f>SUM('Mau A1'!V306:V323)</f>
        <v>112</v>
      </c>
      <c r="L26" s="268">
        <f>SUM('Mau A1'!X306:X323)</f>
        <v>56</v>
      </c>
      <c r="M26" s="268">
        <f>SUM('Mau A1'!Y306:Y323)</f>
        <v>411.2</v>
      </c>
      <c r="N26" s="268">
        <f>SUM('Mau A1'!Z306:Z323)</f>
        <v>-112</v>
      </c>
      <c r="O26" s="268">
        <f>SUM('Mau A1'!AA306:AA323)</f>
        <v>-1</v>
      </c>
      <c r="P26" s="280">
        <f>SUM('Mau A1'!AC306:AC323)</f>
        <v>298.2</v>
      </c>
      <c r="Q26" s="268">
        <f>SUM('Mau A1'!AB306:AB323)</f>
        <v>0</v>
      </c>
      <c r="R26" s="21">
        <f t="shared" si="0"/>
        <v>200</v>
      </c>
      <c r="S26" s="303">
        <f t="shared" si="1"/>
        <v>98.2</v>
      </c>
      <c r="T26" s="303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A1'!B324="","",'Mau A1'!B324)</f>
        <v>Trần Vĩnh</v>
      </c>
      <c r="C27" s="28" t="str">
        <f>IF('Mau A1'!C324="","",'Mau A1'!C324)</f>
        <v>Xuyên</v>
      </c>
      <c r="D27" s="29">
        <f>SUM('Mau A1'!M324:M343)</f>
        <v>967</v>
      </c>
      <c r="E27" s="268">
        <f>SUM('Mau A1'!N324:N343)</f>
        <v>67.5</v>
      </c>
      <c r="F27" s="268">
        <f>SUM('Mau A1'!O324:O343)</f>
        <v>0</v>
      </c>
      <c r="G27" s="268">
        <f>SUM('Mau A1'!P324:P343)</f>
        <v>1034.5</v>
      </c>
      <c r="H27" s="268">
        <f>SUM('Mau A1'!Q324:Q343)</f>
        <v>0</v>
      </c>
      <c r="I27" s="268">
        <f>SUM('Mau A1'!R324:R343)</f>
        <v>52</v>
      </c>
      <c r="J27" s="268">
        <f>SUM('Mau A1'!T324:T343)</f>
        <v>450</v>
      </c>
      <c r="K27" s="268">
        <f>SUM('Mau A1'!V324:V343)</f>
        <v>112</v>
      </c>
      <c r="L27" s="268">
        <f>SUM('Mau A1'!X324:X343)</f>
        <v>56</v>
      </c>
      <c r="M27" s="268">
        <f>SUM('Mau A1'!Y324:Y343)</f>
        <v>584.5</v>
      </c>
      <c r="N27" s="268">
        <f>SUM('Mau A1'!Z324:Z343)</f>
        <v>-112</v>
      </c>
      <c r="O27" s="268">
        <f>SUM('Mau A1'!AA324:AA343)</f>
        <v>-4</v>
      </c>
      <c r="P27" s="280">
        <f>SUM('Mau A1'!AC324:AC343)</f>
        <v>468.5</v>
      </c>
      <c r="Q27" s="268">
        <f>SUM('Mau A1'!AB324:AB343)</f>
        <v>0</v>
      </c>
      <c r="R27" s="21">
        <f t="shared" si="0"/>
        <v>200</v>
      </c>
      <c r="S27" s="302">
        <f t="shared" si="1"/>
        <v>268.5</v>
      </c>
      <c r="T27" s="303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A1'!B344="","",'Mau A1'!B344)</f>
        <v xml:space="preserve">Nguyễn Cao </v>
      </c>
      <c r="C28" s="28" t="str">
        <f>IF('Mau A1'!C344="","",'Mau A1'!C344)</f>
        <v>Phong</v>
      </c>
      <c r="D28" s="29">
        <f>SUM('Mau A1'!M344:M366)</f>
        <v>1101.5</v>
      </c>
      <c r="E28" s="268">
        <f>SUM('Mau A1'!N344:N366)</f>
        <v>89.5</v>
      </c>
      <c r="F28" s="268">
        <f>SUM('Mau A1'!O344:O366)</f>
        <v>0</v>
      </c>
      <c r="G28" s="268">
        <f>SUM('Mau A1'!P344:P366)</f>
        <v>1191</v>
      </c>
      <c r="H28" s="268">
        <f>SUM('Mau A1'!Q344:Q366)</f>
        <v>0</v>
      </c>
      <c r="I28" s="268">
        <f>SUM('Mau A1'!R344:R366)</f>
        <v>35</v>
      </c>
      <c r="J28" s="268">
        <f>SUM('Mau A1'!T344:T366)</f>
        <v>450</v>
      </c>
      <c r="K28" s="268">
        <f>SUM('Mau A1'!V344:V366)</f>
        <v>112</v>
      </c>
      <c r="L28" s="268">
        <f>SUM('Mau A1'!X344:X366)</f>
        <v>56</v>
      </c>
      <c r="M28" s="268">
        <f>SUM('Mau A1'!Y344:Y366)</f>
        <v>741</v>
      </c>
      <c r="N28" s="268">
        <f>SUM('Mau A1'!Z344:Z366)</f>
        <v>-112</v>
      </c>
      <c r="O28" s="268">
        <f>SUM('Mau A1'!AA344:AA366)</f>
        <v>-21</v>
      </c>
      <c r="P28" s="280">
        <f>SUM('Mau A1'!AC344:AC366)</f>
        <v>608</v>
      </c>
      <c r="Q28" s="268">
        <f>SUM('Mau A1'!AB344:AB366)</f>
        <v>0</v>
      </c>
      <c r="R28" s="21">
        <f t="shared" si="0"/>
        <v>200</v>
      </c>
      <c r="S28" s="302">
        <f t="shared" si="1"/>
        <v>408</v>
      </c>
      <c r="T28" s="303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A1'!B367="","",'Mau A1'!B367)</f>
        <v>Mai Chiếm</v>
      </c>
      <c r="C29" s="28" t="str">
        <f>IF('Mau A1'!C367="","",'Mau A1'!C367)</f>
        <v>Tuấn</v>
      </c>
      <c r="D29" s="29">
        <f>SUM('Mau A1'!M367:M380)</f>
        <v>852</v>
      </c>
      <c r="E29" s="268">
        <f>SUM('Mau A1'!N367:N380)</f>
        <v>67.5</v>
      </c>
      <c r="F29" s="268">
        <f>SUM('Mau A1'!O367:O380)</f>
        <v>0</v>
      </c>
      <c r="G29" s="268">
        <f>SUM('Mau A1'!P367:P380)</f>
        <v>919.5</v>
      </c>
      <c r="H29" s="268">
        <f>SUM('Mau A1'!Q367:Q380)</f>
        <v>0</v>
      </c>
      <c r="I29" s="268">
        <f>SUM('Mau A1'!R367:R380)</f>
        <v>55</v>
      </c>
      <c r="J29" s="268">
        <f>SUM('Mau A1'!T367:T380)</f>
        <v>450</v>
      </c>
      <c r="K29" s="268">
        <f>SUM('Mau A1'!V367:V380)</f>
        <v>112</v>
      </c>
      <c r="L29" s="268">
        <f>SUM('Mau A1'!X367:X380)</f>
        <v>56</v>
      </c>
      <c r="M29" s="268">
        <f>SUM('Mau A1'!Y367:Y380)</f>
        <v>469.5</v>
      </c>
      <c r="N29" s="268">
        <f>SUM('Mau A1'!Z367:Z380)</f>
        <v>-112</v>
      </c>
      <c r="O29" s="268">
        <f>SUM('Mau A1'!AA367:AA380)</f>
        <v>-1</v>
      </c>
      <c r="P29" s="280">
        <f>SUM('Mau A1'!AC367:AC380)</f>
        <v>356.5</v>
      </c>
      <c r="Q29" s="268">
        <f>SUM('Mau A1'!AB367:AB380)</f>
        <v>0</v>
      </c>
      <c r="R29" s="21">
        <f t="shared" si="0"/>
        <v>200</v>
      </c>
      <c r="S29" s="303">
        <f t="shared" si="1"/>
        <v>156.5</v>
      </c>
      <c r="T29" s="303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A1'!B381="","",'Mau A1'!B381)</f>
        <v>Lê Quý Hưng</v>
      </c>
      <c r="C30" s="28" t="str">
        <f>IF('Mau A1'!C381="","",'Mau A1'!C381)</f>
        <v>Quốc</v>
      </c>
      <c r="D30" s="29">
        <f>SUM('Mau A1'!M381:M402)</f>
        <v>1042.6999999999998</v>
      </c>
      <c r="E30" s="268">
        <f>SUM('Mau A1'!N381:N402)</f>
        <v>67.5</v>
      </c>
      <c r="F30" s="268">
        <f>SUM('Mau A1'!O381:O402)</f>
        <v>0</v>
      </c>
      <c r="G30" s="268">
        <f>SUM('Mau A1'!P381:P402)</f>
        <v>1110.1999999999998</v>
      </c>
      <c r="H30" s="268">
        <f>SUM('Mau A1'!Q381:Q402)</f>
        <v>0</v>
      </c>
      <c r="I30" s="268">
        <f>SUM('Mau A1'!R381:R402)</f>
        <v>45</v>
      </c>
      <c r="J30" s="268">
        <f>SUM('Mau A1'!T381:T402)</f>
        <v>450</v>
      </c>
      <c r="K30" s="268">
        <f>SUM('Mau A1'!V381:V402)</f>
        <v>112</v>
      </c>
      <c r="L30" s="268">
        <f>SUM('Mau A1'!X381:X402)</f>
        <v>56</v>
      </c>
      <c r="M30" s="268">
        <f>SUM('Mau A1'!Y381:Y402)</f>
        <v>660.2</v>
      </c>
      <c r="N30" s="268">
        <f>SUM('Mau A1'!Z381:Z402)</f>
        <v>-112</v>
      </c>
      <c r="O30" s="268">
        <f>SUM('Mau A1'!AA381:AA402)</f>
        <v>-11</v>
      </c>
      <c r="P30" s="280">
        <f>SUM('Mau A1'!AC381:AC402)</f>
        <v>537.20000000000005</v>
      </c>
      <c r="Q30" s="268">
        <f>SUM('Mau A1'!AB381:AB402)</f>
        <v>0</v>
      </c>
      <c r="R30" s="21">
        <f t="shared" si="0"/>
        <v>200</v>
      </c>
      <c r="S30" s="302">
        <f t="shared" si="1"/>
        <v>337.2</v>
      </c>
      <c r="T30" s="303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A1'!B403="","",'Mau A1'!B403)</f>
        <v>Nguyễn Văn</v>
      </c>
      <c r="C31" s="28" t="str">
        <f>IF('Mau A1'!C403="","",'Mau A1'!C403)</f>
        <v>Đôn</v>
      </c>
      <c r="D31" s="29">
        <f>SUM('Mau A1'!M403:M427)</f>
        <v>941.90000000000009</v>
      </c>
      <c r="E31" s="268">
        <f>SUM('Mau A1'!N403:N427)</f>
        <v>175.5</v>
      </c>
      <c r="F31" s="268">
        <f>SUM('Mau A1'!O403:O427)</f>
        <v>0</v>
      </c>
      <c r="G31" s="268">
        <f>SUM('Mau A1'!P403:P427)</f>
        <v>1117.4000000000001</v>
      </c>
      <c r="H31" s="268">
        <f>SUM('Mau A1'!Q403:Q427)</f>
        <v>42.9</v>
      </c>
      <c r="I31" s="268">
        <f>SUM('Mau A1'!R403:R427)</f>
        <v>56</v>
      </c>
      <c r="J31" s="268">
        <f>SUM('Mau A1'!T403:T427)</f>
        <v>450</v>
      </c>
      <c r="K31" s="268">
        <f>SUM('Mau A1'!V403:V427)</f>
        <v>112</v>
      </c>
      <c r="L31" s="268">
        <f>SUM('Mau A1'!X403:X427)</f>
        <v>56</v>
      </c>
      <c r="M31" s="268">
        <f>SUM('Mau A1'!Y403:Y427)</f>
        <v>667.4</v>
      </c>
      <c r="N31" s="268">
        <f>SUM('Mau A1'!Z403:Z427)</f>
        <v>-69.099999999999994</v>
      </c>
      <c r="O31" s="268">
        <f>SUM('Mau A1'!AA403:AA427)</f>
        <v>0</v>
      </c>
      <c r="P31" s="280">
        <f>SUM('Mau A1'!AC403:AC427)</f>
        <v>598.29999999999995</v>
      </c>
      <c r="Q31" s="268">
        <f>SUM('Mau A1'!AB403:AB427)</f>
        <v>0</v>
      </c>
      <c r="R31" s="21">
        <f t="shared" si="0"/>
        <v>200</v>
      </c>
      <c r="S31" s="303">
        <f t="shared" si="1"/>
        <v>398.3</v>
      </c>
      <c r="T31" s="303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A1'!B428="","",'Mau A1'!B428)</f>
        <v>Bùi Văn</v>
      </c>
      <c r="C32" s="28" t="str">
        <f>IF('Mau A1'!C428="","",'Mau A1'!C428)</f>
        <v>Dũng</v>
      </c>
      <c r="D32" s="29">
        <f>SUM('Mau A1'!M428:M449)</f>
        <v>754.3</v>
      </c>
      <c r="E32" s="268">
        <f>SUM('Mau A1'!N428:N449)</f>
        <v>67.5</v>
      </c>
      <c r="F32" s="268">
        <f>SUM('Mau A1'!O428:O449)</f>
        <v>0</v>
      </c>
      <c r="G32" s="268">
        <f>SUM('Mau A1'!P428:P449)</f>
        <v>821.8</v>
      </c>
      <c r="H32" s="268">
        <f>SUM('Mau A1'!Q428:Q449)</f>
        <v>0</v>
      </c>
      <c r="I32" s="268">
        <f>SUM('Mau A1'!R428:R449)</f>
        <v>56</v>
      </c>
      <c r="J32" s="268">
        <f>SUM('Mau A1'!T428:T449)</f>
        <v>450</v>
      </c>
      <c r="K32" s="268">
        <f>SUM('Mau A1'!V428:V449)</f>
        <v>112</v>
      </c>
      <c r="L32" s="268">
        <f>SUM('Mau A1'!X428:X449)</f>
        <v>56</v>
      </c>
      <c r="M32" s="268">
        <f>SUM('Mau A1'!Y428:Y449)</f>
        <v>371.8</v>
      </c>
      <c r="N32" s="268">
        <f>SUM('Mau A1'!Z428:Z449)</f>
        <v>-112</v>
      </c>
      <c r="O32" s="268">
        <f>SUM('Mau A1'!AA428:AA449)</f>
        <v>0</v>
      </c>
      <c r="P32" s="280">
        <f>SUM('Mau A1'!AC428:AC449)</f>
        <v>259.8</v>
      </c>
      <c r="Q32" s="268">
        <f>SUM('Mau A1'!AB428:AB449)</f>
        <v>0</v>
      </c>
      <c r="R32" s="21">
        <f t="shared" si="0"/>
        <v>200</v>
      </c>
      <c r="S32" s="303">
        <f t="shared" si="1"/>
        <v>59.8</v>
      </c>
      <c r="T32" s="303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A1'!B450="","",'Mau A1'!B450)</f>
        <v>Đậng Ngọc</v>
      </c>
      <c r="C33" s="28" t="str">
        <f>IF('Mau A1'!C450="","",'Mau A1'!C450)</f>
        <v>Đoàn</v>
      </c>
      <c r="D33" s="29">
        <f>SUM('Mau A1'!M450:M475)</f>
        <v>1089.3</v>
      </c>
      <c r="E33" s="268">
        <f>SUM('Mau A1'!N450:N475)</f>
        <v>67.5</v>
      </c>
      <c r="F33" s="268">
        <f>SUM('Mau A1'!O450:O475)</f>
        <v>0</v>
      </c>
      <c r="G33" s="268">
        <f>SUM('Mau A1'!P450:P475)</f>
        <v>1156.8</v>
      </c>
      <c r="H33" s="268">
        <f>SUM('Mau A1'!Q450:Q475)</f>
        <v>0</v>
      </c>
      <c r="I33" s="268">
        <f>SUM('Mau A1'!R450:R475)</f>
        <v>56</v>
      </c>
      <c r="J33" s="268">
        <f>SUM('Mau A1'!T450:T475)</f>
        <v>450</v>
      </c>
      <c r="K33" s="268">
        <f>SUM('Mau A1'!V450:V475)</f>
        <v>112</v>
      </c>
      <c r="L33" s="268">
        <f>SUM('Mau A1'!X450:X475)</f>
        <v>56</v>
      </c>
      <c r="M33" s="268">
        <f>SUM('Mau A1'!Y450:Y475)</f>
        <v>706.8</v>
      </c>
      <c r="N33" s="268">
        <f>SUM('Mau A1'!Z450:Z475)</f>
        <v>-112</v>
      </c>
      <c r="O33" s="268">
        <f>SUM('Mau A1'!AA450:AA475)</f>
        <v>0</v>
      </c>
      <c r="P33" s="280">
        <f>SUM('Mau A1'!AC450:AC475)</f>
        <v>594.79999999999995</v>
      </c>
      <c r="Q33" s="268">
        <f>SUM('Mau A1'!AB450:AB475)</f>
        <v>0</v>
      </c>
      <c r="R33" s="21">
        <f t="shared" si="0"/>
        <v>200</v>
      </c>
      <c r="S33" s="303">
        <f t="shared" si="1"/>
        <v>394.8</v>
      </c>
      <c r="T33" s="303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104">
        <v>24</v>
      </c>
      <c r="B34" s="27" t="str">
        <f>IF('Mau A1'!B476="","",'Mau A1'!B476)</f>
        <v>Lê Tất</v>
      </c>
      <c r="C34" s="28" t="str">
        <f>IF('Mau A1'!C476="","",'Mau A1'!C476)</f>
        <v>Đạt</v>
      </c>
      <c r="D34" s="29">
        <f>SUM('Mau A1'!M476:M489)</f>
        <v>55.3</v>
      </c>
      <c r="E34" s="268">
        <f>SUM('Mau A1'!N476:N489)</f>
        <v>4.5</v>
      </c>
      <c r="F34" s="268">
        <f>SUM('Mau A1'!O476:O489)</f>
        <v>0</v>
      </c>
      <c r="G34" s="268">
        <f>SUM('Mau A1'!P476:P489)</f>
        <v>59.8</v>
      </c>
      <c r="H34" s="268">
        <f>SUM('Mau A1'!Q476:Q489)</f>
        <v>0</v>
      </c>
      <c r="I34" s="268">
        <f>SUM('Mau A1'!R476:R489)</f>
        <v>41</v>
      </c>
      <c r="J34" s="268">
        <f>SUM('Mau A1'!T476:T489)</f>
        <v>450</v>
      </c>
      <c r="K34" s="268">
        <f>SUM('Mau A1'!V476:V489)</f>
        <v>112</v>
      </c>
      <c r="L34" s="268">
        <f>SUM('Mau A1'!X476:X489)</f>
        <v>56</v>
      </c>
      <c r="M34" s="268">
        <f>SUM('Mau A1'!Y476:Y489)</f>
        <v>-390.2</v>
      </c>
      <c r="N34" s="268">
        <f>SUM('Mau A1'!Z476:Z489)</f>
        <v>-112</v>
      </c>
      <c r="O34" s="268">
        <f>SUM('Mau A1'!AA476:AA489)</f>
        <v>-15</v>
      </c>
      <c r="P34" s="280">
        <f>SUM('Mau A1'!AC476:AC489)</f>
        <v>-517.20000000000005</v>
      </c>
      <c r="Q34" s="268">
        <f>SUM('Mau A1'!AB476:AB489)</f>
        <v>0</v>
      </c>
      <c r="R34" s="21">
        <f t="shared" si="0"/>
        <v>-517.20000000000005</v>
      </c>
      <c r="S34" s="302">
        <f t="shared" si="1"/>
        <v>0</v>
      </c>
      <c r="T34" s="303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A1'!B490="","",'Mau A1'!B490)</f>
        <v>Dương Ngọc</v>
      </c>
      <c r="C35" s="28" t="str">
        <f>IF('Mau A1'!C490="","",'Mau A1'!C490)</f>
        <v>Vọng</v>
      </c>
      <c r="D35" s="29">
        <f>SUM('Mau A1'!M490:M513)</f>
        <v>1245.0999999999999</v>
      </c>
      <c r="E35" s="268">
        <f>SUM('Mau A1'!N490:N513)</f>
        <v>67.5</v>
      </c>
      <c r="F35" s="268">
        <f>SUM('Mau A1'!O490:O513)</f>
        <v>0</v>
      </c>
      <c r="G35" s="268">
        <f>SUM('Mau A1'!P490:P513)</f>
        <v>1312.6</v>
      </c>
      <c r="H35" s="268">
        <f>SUM('Mau A1'!Q490:Q513)</f>
        <v>0</v>
      </c>
      <c r="I35" s="268">
        <f>SUM('Mau A1'!R490:R513)</f>
        <v>21</v>
      </c>
      <c r="J35" s="268">
        <f>SUM('Mau A1'!T490:T513)</f>
        <v>450</v>
      </c>
      <c r="K35" s="268">
        <f>SUM('Mau A1'!V490:V513)</f>
        <v>112</v>
      </c>
      <c r="L35" s="268">
        <f>SUM('Mau A1'!X490:X513)</f>
        <v>56</v>
      </c>
      <c r="M35" s="268">
        <f>SUM('Mau A1'!Y490:Y513)</f>
        <v>862.6</v>
      </c>
      <c r="N35" s="268">
        <f>SUM('Mau A1'!Z490:Z513)</f>
        <v>-112</v>
      </c>
      <c r="O35" s="268">
        <f>SUM('Mau A1'!AA490:AA513)</f>
        <v>-35</v>
      </c>
      <c r="P35" s="280">
        <f>SUM('Mau A1'!AC490:AC513)</f>
        <v>715.6</v>
      </c>
      <c r="Q35" s="268">
        <f>SUM('Mau A1'!AB490:AB513)</f>
        <v>0</v>
      </c>
      <c r="R35" s="21">
        <f t="shared" si="0"/>
        <v>200</v>
      </c>
      <c r="S35" s="303">
        <f t="shared" si="1"/>
        <v>515.6</v>
      </c>
      <c r="T35" s="303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A1'!B514="","",'Mau A1'!B514)</f>
        <v>Lê Phi</v>
      </c>
      <c r="C36" s="28" t="str">
        <f>IF('Mau A1'!C514="","",'Mau A1'!C514)</f>
        <v>Trường</v>
      </c>
      <c r="D36" s="25">
        <f>SUM('Mau A1'!M514:M533)</f>
        <v>741.99999999999989</v>
      </c>
      <c r="E36" s="268">
        <f>SUM('Mau A1'!N514:N533)</f>
        <v>67.5</v>
      </c>
      <c r="F36" s="268">
        <f>SUM('Mau A1'!O514:O533)</f>
        <v>0</v>
      </c>
      <c r="G36" s="268">
        <f>SUM('Mau A1'!P514:P533)</f>
        <v>809.49999999999989</v>
      </c>
      <c r="H36" s="268">
        <f>SUM('Mau A1'!Q514:Q533)</f>
        <v>0</v>
      </c>
      <c r="I36" s="268">
        <f>SUM('Mau A1'!R514:R533)</f>
        <v>56</v>
      </c>
      <c r="J36" s="268">
        <f>SUM('Mau A1'!T514:T533)</f>
        <v>450</v>
      </c>
      <c r="K36" s="268">
        <f>SUM('Mau A1'!V514:V533)</f>
        <v>112</v>
      </c>
      <c r="L36" s="268">
        <f>SUM('Mau A1'!X514:X533)</f>
        <v>56</v>
      </c>
      <c r="M36" s="268">
        <f>SUM('Mau A1'!Y514:Y533)</f>
        <v>359.5</v>
      </c>
      <c r="N36" s="268">
        <f>SUM('Mau A1'!Z514:Z533)</f>
        <v>-112</v>
      </c>
      <c r="O36" s="268">
        <f>SUM('Mau A1'!AA514:AA533)</f>
        <v>0</v>
      </c>
      <c r="P36" s="280">
        <f>SUM('Mau A1'!AC514:AC533)</f>
        <v>247.5</v>
      </c>
      <c r="Q36" s="268">
        <f>SUM('Mau A1'!AB514:AB533)</f>
        <v>0</v>
      </c>
      <c r="R36" s="21">
        <f t="shared" si="0"/>
        <v>200</v>
      </c>
      <c r="S36" s="303">
        <f t="shared" si="1"/>
        <v>47.5</v>
      </c>
      <c r="T36" s="303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A1'!B534="","",'Mau A1'!B534)</f>
        <v xml:space="preserve">Nguyễn Ngọc </v>
      </c>
      <c r="C37" s="28" t="str">
        <f>IF('Mau A1'!C534="","",'Mau A1'!C534)</f>
        <v>Tuyên</v>
      </c>
      <c r="D37" s="29">
        <f>SUM('Mau A1'!M534:M554)</f>
        <v>1170.2</v>
      </c>
      <c r="E37" s="268">
        <f>SUM('Mau A1'!N534:N554)</f>
        <v>67.5</v>
      </c>
      <c r="F37" s="268">
        <f>SUM('Mau A1'!O534:O554)</f>
        <v>0</v>
      </c>
      <c r="G37" s="268">
        <f>SUM('Mau A1'!P534:P554)</f>
        <v>1237.7</v>
      </c>
      <c r="H37" s="268">
        <f>SUM('Mau A1'!Q534:Q554)</f>
        <v>0</v>
      </c>
      <c r="I37" s="268">
        <f>SUM('Mau A1'!R534:R554)</f>
        <v>56</v>
      </c>
      <c r="J37" s="268">
        <f>SUM('Mau A1'!T534:T554)</f>
        <v>450</v>
      </c>
      <c r="K37" s="268">
        <f>SUM('Mau A1'!V534:V554)</f>
        <v>112</v>
      </c>
      <c r="L37" s="268">
        <f>SUM('Mau A1'!X534:X554)</f>
        <v>56</v>
      </c>
      <c r="M37" s="268">
        <f>SUM('Mau A1'!Y534:Y554)</f>
        <v>787.7</v>
      </c>
      <c r="N37" s="268">
        <f>SUM('Mau A1'!Z534:Z554)</f>
        <v>-112</v>
      </c>
      <c r="O37" s="268">
        <f>SUM('Mau A1'!AA534:AA554)</f>
        <v>0</v>
      </c>
      <c r="P37" s="280">
        <f>SUM('Mau A1'!AC534:AC554)</f>
        <v>675.7</v>
      </c>
      <c r="Q37" s="268">
        <f>SUM('Mau A1'!AB534:AB554)</f>
        <v>0</v>
      </c>
      <c r="R37" s="21">
        <f t="shared" si="0"/>
        <v>200</v>
      </c>
      <c r="S37" s="303">
        <f t="shared" si="1"/>
        <v>475.7</v>
      </c>
      <c r="T37" s="303">
        <f t="shared" si="2"/>
        <v>0</v>
      </c>
      <c r="U37" s="22"/>
      <c r="V37" s="22"/>
      <c r="W37" s="22"/>
      <c r="X37" s="22"/>
      <c r="Y37" s="22"/>
      <c r="Z37" s="22"/>
    </row>
    <row r="38" spans="1:26" s="264" customFormat="1" ht="18" customHeight="1">
      <c r="A38" s="104">
        <v>28</v>
      </c>
      <c r="B38" s="27" t="str">
        <f>'Mau A1'!B555</f>
        <v xml:space="preserve">Đỗ Tuấn </v>
      </c>
      <c r="C38" s="28" t="str">
        <f>'Mau A1'!C555</f>
        <v>Việt</v>
      </c>
      <c r="D38" s="29">
        <f>SUM('Mau A1'!M555:M563)</f>
        <v>109.2</v>
      </c>
      <c r="E38" s="289">
        <f>SUM('Mau A1'!N555:N563)</f>
        <v>67.5</v>
      </c>
      <c r="F38" s="289">
        <f>SUM('Mau A1'!O555:O563)</f>
        <v>0</v>
      </c>
      <c r="G38" s="289">
        <f>SUM('Mau A1'!P555:P563)</f>
        <v>176.7</v>
      </c>
      <c r="H38" s="289">
        <v>0</v>
      </c>
      <c r="I38" s="289">
        <v>0</v>
      </c>
      <c r="J38" s="289">
        <v>0</v>
      </c>
      <c r="K38" s="289">
        <v>0</v>
      </c>
      <c r="L38" s="289">
        <v>0</v>
      </c>
      <c r="M38" s="289">
        <v>0</v>
      </c>
      <c r="N38" s="289">
        <v>0</v>
      </c>
      <c r="O38" s="289">
        <v>0</v>
      </c>
      <c r="P38" s="280">
        <f>'Mau A1'!AC555</f>
        <v>176.7</v>
      </c>
      <c r="Q38" s="289">
        <f>SUM('Mau A1'!Z555:Z563)</f>
        <v>0</v>
      </c>
      <c r="R38" s="21">
        <f>P38</f>
        <v>176.7</v>
      </c>
      <c r="S38" s="304">
        <f>R38</f>
        <v>176.7</v>
      </c>
      <c r="T38" s="304">
        <f>SUM('Mau A1'!AC555:AC563)</f>
        <v>176.7</v>
      </c>
      <c r="U38" s="95"/>
      <c r="V38" s="95"/>
      <c r="W38" s="95"/>
      <c r="X38" s="95"/>
      <c r="Y38" s="95"/>
      <c r="Z38" s="95"/>
    </row>
    <row r="39" spans="1:26" s="264" customFormat="1" ht="18" customHeight="1">
      <c r="A39" s="104">
        <v>29</v>
      </c>
      <c r="B39" s="27" t="str">
        <f>'Mau A1'!B564</f>
        <v>Nguyễn Hữu</v>
      </c>
      <c r="C39" s="28" t="str">
        <f>'Mau A1'!C564</f>
        <v>Thiện</v>
      </c>
      <c r="D39" s="29">
        <f>SUM('Mau A1'!M564:M573)</f>
        <v>162</v>
      </c>
      <c r="E39" s="289">
        <f>SUM('Mau A1'!N564:N573)</f>
        <v>0</v>
      </c>
      <c r="F39" s="289">
        <f>SUM('Mau A1'!O564:O573)</f>
        <v>0</v>
      </c>
      <c r="G39" s="289">
        <f>SUM('Mau A1'!P564:P573)</f>
        <v>162</v>
      </c>
      <c r="H39" s="289">
        <v>0</v>
      </c>
      <c r="I39" s="289">
        <v>0</v>
      </c>
      <c r="J39" s="289">
        <v>0</v>
      </c>
      <c r="K39" s="289">
        <v>0</v>
      </c>
      <c r="L39" s="289">
        <v>0</v>
      </c>
      <c r="M39" s="289">
        <v>0</v>
      </c>
      <c r="N39" s="289">
        <v>0</v>
      </c>
      <c r="O39" s="289">
        <v>0</v>
      </c>
      <c r="P39" s="280">
        <f>'Mau A1'!AC564</f>
        <v>162</v>
      </c>
      <c r="Q39" s="289">
        <f>SUM('Mau A1'!Z564:Z573)</f>
        <v>0</v>
      </c>
      <c r="R39" s="21">
        <f t="shared" ref="R39:R48" si="7">P39</f>
        <v>162</v>
      </c>
      <c r="S39" s="304">
        <f t="shared" ref="S39:S48" si="8">R39</f>
        <v>162</v>
      </c>
      <c r="T39" s="304">
        <f>SUM('Mau A1'!AC564:AC573)</f>
        <v>162</v>
      </c>
      <c r="U39" s="95"/>
      <c r="V39" s="95"/>
      <c r="W39" s="95"/>
      <c r="X39" s="95"/>
      <c r="Y39" s="95"/>
      <c r="Z39" s="95"/>
    </row>
    <row r="40" spans="1:26" s="264" customFormat="1" ht="18" customHeight="1">
      <c r="A40" s="104">
        <v>30</v>
      </c>
      <c r="B40" s="27" t="str">
        <f>'Mau A1'!B574</f>
        <v xml:space="preserve">Trần Thị Thu </v>
      </c>
      <c r="C40" s="28" t="str">
        <f>'Mau A1'!C574</f>
        <v>Hà</v>
      </c>
      <c r="D40" s="29">
        <f>SUM('Mau A1'!M574:M583)</f>
        <v>90</v>
      </c>
      <c r="E40" s="289">
        <f>SUM('Mau A1'!N574:N583)</f>
        <v>0</v>
      </c>
      <c r="F40" s="289">
        <f>SUM('Mau A1'!O574:O583)</f>
        <v>0</v>
      </c>
      <c r="G40" s="289">
        <f>SUM('Mau A1'!P574:P583)</f>
        <v>90</v>
      </c>
      <c r="H40" s="289">
        <v>0</v>
      </c>
      <c r="I40" s="289">
        <v>0</v>
      </c>
      <c r="J40" s="289">
        <v>0</v>
      </c>
      <c r="K40" s="289">
        <v>0</v>
      </c>
      <c r="L40" s="289">
        <v>0</v>
      </c>
      <c r="M40" s="289">
        <v>0</v>
      </c>
      <c r="N40" s="289">
        <v>0</v>
      </c>
      <c r="O40" s="289">
        <v>0</v>
      </c>
      <c r="P40" s="280">
        <f>'Mau A1'!AC574</f>
        <v>90</v>
      </c>
      <c r="Q40" s="289">
        <f>SUM('Mau A1'!Z574:Z583)</f>
        <v>0</v>
      </c>
      <c r="R40" s="21">
        <f t="shared" si="7"/>
        <v>90</v>
      </c>
      <c r="S40" s="304">
        <f t="shared" si="8"/>
        <v>90</v>
      </c>
      <c r="T40" s="304">
        <f>SUM('Mau A1'!AC574:AC583)</f>
        <v>90</v>
      </c>
      <c r="U40" s="95"/>
      <c r="V40" s="95"/>
      <c r="W40" s="95"/>
      <c r="X40" s="95"/>
      <c r="Y40" s="95"/>
      <c r="Z40" s="95"/>
    </row>
    <row r="41" spans="1:26" s="264" customFormat="1" ht="18" customHeight="1">
      <c r="A41" s="104">
        <v>31</v>
      </c>
      <c r="B41" s="27" t="str">
        <f>'Mau A1'!B584</f>
        <v>Nguyễn Ngọc</v>
      </c>
      <c r="C41" s="28" t="str">
        <f>'Mau A1'!C584</f>
        <v>Trang</v>
      </c>
      <c r="D41" s="29">
        <f>SUM('Mau A1'!M584:M593)</f>
        <v>90</v>
      </c>
      <c r="E41" s="289">
        <f>SUM('Mau A1'!N584:N593)</f>
        <v>67.5</v>
      </c>
      <c r="F41" s="289">
        <f>SUM('Mau A1'!O584:O593)</f>
        <v>0</v>
      </c>
      <c r="G41" s="289">
        <f>SUM('Mau A1'!P584:P593)</f>
        <v>157.5</v>
      </c>
      <c r="H41" s="289">
        <v>0</v>
      </c>
      <c r="I41" s="289">
        <v>0</v>
      </c>
      <c r="J41" s="289">
        <v>0</v>
      </c>
      <c r="K41" s="289">
        <v>0</v>
      </c>
      <c r="L41" s="289">
        <v>0</v>
      </c>
      <c r="M41" s="289">
        <v>0</v>
      </c>
      <c r="N41" s="289">
        <v>0</v>
      </c>
      <c r="O41" s="289">
        <v>0</v>
      </c>
      <c r="P41" s="280">
        <f>'Mau A1'!AC584</f>
        <v>157.5</v>
      </c>
      <c r="Q41" s="289">
        <f>SUM('Mau A1'!Z584:Z593)</f>
        <v>0</v>
      </c>
      <c r="R41" s="21">
        <f t="shared" si="7"/>
        <v>157.5</v>
      </c>
      <c r="S41" s="304">
        <f t="shared" si="8"/>
        <v>157.5</v>
      </c>
      <c r="T41" s="304">
        <f>SUM('Mau A1'!AC584:AC593)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A1'!B594="","",'Mau A1'!B594)</f>
        <v>Nguyễn Thanh</v>
      </c>
      <c r="C42" s="28" t="str">
        <f>IF('Mau A1'!C594="","",'Mau A1'!C594)</f>
        <v>Lâm</v>
      </c>
      <c r="D42" s="29">
        <f>SUM('Mau A1'!M594:M603)</f>
        <v>72</v>
      </c>
      <c r="E42" s="289">
        <f>SUM('Mau A1'!N594:N603)</f>
        <v>67.5</v>
      </c>
      <c r="F42" s="289">
        <f>SUM('Mau A1'!O594:O603)</f>
        <v>0</v>
      </c>
      <c r="G42" s="289">
        <f>SUM('Mau A1'!P594:P603)</f>
        <v>139.5</v>
      </c>
      <c r="H42" s="289">
        <v>0</v>
      </c>
      <c r="I42" s="289">
        <v>0</v>
      </c>
      <c r="J42" s="289">
        <v>0</v>
      </c>
      <c r="K42" s="289">
        <v>0</v>
      </c>
      <c r="L42" s="289">
        <v>0</v>
      </c>
      <c r="M42" s="289">
        <v>0</v>
      </c>
      <c r="N42" s="289">
        <v>0</v>
      </c>
      <c r="O42" s="289">
        <v>0</v>
      </c>
      <c r="P42" s="280">
        <f>'Mau A1'!AC594</f>
        <v>139.5</v>
      </c>
      <c r="Q42" s="289">
        <f>SUM('Mau A1'!Z594:Z603)</f>
        <v>0</v>
      </c>
      <c r="R42" s="21">
        <f t="shared" si="7"/>
        <v>139.5</v>
      </c>
      <c r="S42" s="304">
        <f t="shared" si="8"/>
        <v>139.5</v>
      </c>
      <c r="T42" s="304">
        <f>SUM('Mau A1'!AC594:AC603)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A1'!B604="","",'Mau A1'!B604)</f>
        <v>Huỳnh Thị Minh Ly</v>
      </c>
      <c r="C43" s="28" t="str">
        <f>IF('Mau A1'!C604="","",'Mau A1'!C604)</f>
        <v>Ly</v>
      </c>
      <c r="D43" s="29">
        <f>SUM('Mau A1'!M604:M613)</f>
        <v>90</v>
      </c>
      <c r="E43" s="289">
        <f>SUM('Mau A1'!N604:N613)</f>
        <v>0</v>
      </c>
      <c r="F43" s="289">
        <f>SUM('Mau A1'!O604:O613)</f>
        <v>0</v>
      </c>
      <c r="G43" s="289">
        <f>SUM('Mau A1'!P604:P613)</f>
        <v>90</v>
      </c>
      <c r="H43" s="289">
        <v>0</v>
      </c>
      <c r="I43" s="289">
        <v>0</v>
      </c>
      <c r="J43" s="289">
        <v>0</v>
      </c>
      <c r="K43" s="289">
        <v>0</v>
      </c>
      <c r="L43" s="289">
        <v>0</v>
      </c>
      <c r="M43" s="289">
        <v>0</v>
      </c>
      <c r="N43" s="289">
        <v>0</v>
      </c>
      <c r="O43" s="289">
        <v>0</v>
      </c>
      <c r="P43" s="280">
        <f>'Mau A1'!AC604</f>
        <v>90</v>
      </c>
      <c r="Q43" s="289">
        <f>SUM('Mau A1'!Z604:Z613)</f>
        <v>0</v>
      </c>
      <c r="R43" s="21">
        <f t="shared" si="7"/>
        <v>90</v>
      </c>
      <c r="S43" s="304">
        <f t="shared" si="8"/>
        <v>90</v>
      </c>
      <c r="T43" s="304">
        <f>SUM('Mau A1'!AC586:AC595)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A1'!B614="","",'Mau A1'!B614)</f>
        <v xml:space="preserve">Nguyễn Hữu </v>
      </c>
      <c r="C44" s="28" t="str">
        <f>IF('Mau A1'!C614="","",'Mau A1'!C614)</f>
        <v>Lộc</v>
      </c>
      <c r="D44" s="29">
        <f>SUM('Mau A1'!M614:M623)</f>
        <v>90</v>
      </c>
      <c r="E44" s="289">
        <f>SUM('Mau A1'!N614:N623)</f>
        <v>0</v>
      </c>
      <c r="F44" s="289">
        <f>SUM('Mau A1'!O614:O623)</f>
        <v>0</v>
      </c>
      <c r="G44" s="289">
        <f>SUM('Mau A1'!P614:P623)</f>
        <v>90</v>
      </c>
      <c r="H44" s="289">
        <v>0</v>
      </c>
      <c r="I44" s="289">
        <v>0</v>
      </c>
      <c r="J44" s="289">
        <v>0</v>
      </c>
      <c r="K44" s="289">
        <v>0</v>
      </c>
      <c r="L44" s="289">
        <v>0</v>
      </c>
      <c r="M44" s="289">
        <v>0</v>
      </c>
      <c r="N44" s="289">
        <v>0</v>
      </c>
      <c r="O44" s="289">
        <v>0</v>
      </c>
      <c r="P44" s="280">
        <f>'Mau A1'!AC614</f>
        <v>90</v>
      </c>
      <c r="Q44" s="289">
        <f>SUM('Mau A1'!Z614:Z623)</f>
        <v>0</v>
      </c>
      <c r="R44" s="21">
        <f t="shared" si="7"/>
        <v>90</v>
      </c>
      <c r="S44" s="304">
        <f t="shared" si="8"/>
        <v>90</v>
      </c>
      <c r="T44" s="304">
        <f>SUM('Mau A1'!AC596:AC605)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A1'!B624="","",'Mau A1'!B624)</f>
        <v>Huỳnh Thị Mai</v>
      </c>
      <c r="C45" s="28" t="str">
        <f>IF('Mau A1'!C624="","",'Mau A1'!C624)</f>
        <v>Mai</v>
      </c>
      <c r="D45" s="29">
        <f>SUM('Mau A1'!M624:M633)</f>
        <v>90</v>
      </c>
      <c r="E45" s="289">
        <f>SUM('Mau A1'!N624:N633)</f>
        <v>0</v>
      </c>
      <c r="F45" s="289">
        <f>SUM('Mau A1'!O624:O633)</f>
        <v>0</v>
      </c>
      <c r="G45" s="289">
        <f>SUM('Mau A1'!P624:P633)</f>
        <v>90</v>
      </c>
      <c r="H45" s="289">
        <v>0</v>
      </c>
      <c r="I45" s="289">
        <v>0</v>
      </c>
      <c r="J45" s="289">
        <v>0</v>
      </c>
      <c r="K45" s="289">
        <v>0</v>
      </c>
      <c r="L45" s="289">
        <v>0</v>
      </c>
      <c r="M45" s="289">
        <v>0</v>
      </c>
      <c r="N45" s="289">
        <v>0</v>
      </c>
      <c r="O45" s="289">
        <v>0</v>
      </c>
      <c r="P45" s="280">
        <f>'Mau A1'!AC624</f>
        <v>90</v>
      </c>
      <c r="Q45" s="289">
        <f>SUM('Mau A1'!Z624:Z633)</f>
        <v>0</v>
      </c>
      <c r="R45" s="21">
        <f t="shared" si="7"/>
        <v>90</v>
      </c>
      <c r="S45" s="304">
        <f t="shared" si="8"/>
        <v>90</v>
      </c>
      <c r="T45" s="304">
        <f>SUM('Mau A1'!AC588:AC597)</f>
        <v>139.5</v>
      </c>
      <c r="U45" s="22"/>
      <c r="V45" s="22"/>
      <c r="W45" s="22"/>
      <c r="X45" s="22"/>
      <c r="Y45" s="22"/>
      <c r="Z45" s="22"/>
    </row>
    <row r="46" spans="1:26" s="264" customFormat="1" ht="18" customHeight="1">
      <c r="A46" s="104">
        <v>36</v>
      </c>
      <c r="B46" s="27" t="str">
        <f>'Mau A1'!B634</f>
        <v>TG1</v>
      </c>
      <c r="C46" s="28"/>
      <c r="D46" s="29">
        <f>SUM('Mau A1'!M634:M643)</f>
        <v>67.599999999999994</v>
      </c>
      <c r="E46" s="289">
        <f>SUM('Mau A1'!N634:N643)</f>
        <v>0</v>
      </c>
      <c r="F46" s="289">
        <f>SUM('Mau A1'!O634:O643)</f>
        <v>0</v>
      </c>
      <c r="G46" s="289">
        <f>SUM('Mau A1'!P634:P643)</f>
        <v>67.599999999999994</v>
      </c>
      <c r="H46" s="289">
        <v>0</v>
      </c>
      <c r="I46" s="289">
        <v>0</v>
      </c>
      <c r="J46" s="289">
        <v>0</v>
      </c>
      <c r="K46" s="289">
        <v>0</v>
      </c>
      <c r="L46" s="289">
        <v>0</v>
      </c>
      <c r="M46" s="289">
        <v>0</v>
      </c>
      <c r="N46" s="289">
        <v>0</v>
      </c>
      <c r="O46" s="289">
        <v>0</v>
      </c>
      <c r="P46" s="280">
        <f>'Mau A1'!AC634</f>
        <v>67.599999999999994</v>
      </c>
      <c r="Q46" s="289">
        <f>SUM('Mau A1'!Z625:Z634)</f>
        <v>0</v>
      </c>
      <c r="R46" s="21">
        <f t="shared" ref="R46" si="9">P46</f>
        <v>67.599999999999994</v>
      </c>
      <c r="S46" s="304">
        <f t="shared" si="8"/>
        <v>67.599999999999994</v>
      </c>
      <c r="T46" s="304">
        <f>SUM('Mau A1'!AC589:AC598)</f>
        <v>139.5</v>
      </c>
      <c r="U46" s="95"/>
      <c r="V46" s="95"/>
      <c r="W46" s="95"/>
      <c r="X46" s="95"/>
      <c r="Y46" s="95"/>
      <c r="Z46" s="95"/>
    </row>
    <row r="47" spans="1:26" s="264" customFormat="1" ht="18" customHeight="1">
      <c r="A47" s="104">
        <v>37</v>
      </c>
      <c r="B47" s="274" t="str">
        <f>'Mau A1'!B644</f>
        <v>TG 2</v>
      </c>
      <c r="C47" s="28"/>
      <c r="D47" s="29">
        <f>SUM('Mau A1'!M644:M653)</f>
        <v>108</v>
      </c>
      <c r="E47" s="289">
        <f>SUM('Mau A1'!N644:N653)</f>
        <v>0</v>
      </c>
      <c r="F47" s="289">
        <f>SUM('Mau A1'!O644:O653)</f>
        <v>0</v>
      </c>
      <c r="G47" s="289">
        <f>SUM('Mau A1'!P644:P653)</f>
        <v>108</v>
      </c>
      <c r="H47" s="289">
        <v>0</v>
      </c>
      <c r="I47" s="289">
        <v>0</v>
      </c>
      <c r="J47" s="289">
        <v>0</v>
      </c>
      <c r="K47" s="289">
        <v>0</v>
      </c>
      <c r="L47" s="289">
        <v>0</v>
      </c>
      <c r="M47" s="289">
        <v>0</v>
      </c>
      <c r="N47" s="289">
        <v>0</v>
      </c>
      <c r="O47" s="289">
        <v>0</v>
      </c>
      <c r="P47" s="280">
        <f>'Mau A1'!AC644</f>
        <v>108</v>
      </c>
      <c r="Q47" s="289">
        <f>SUM('Mau A1'!Z644:Z653)</f>
        <v>0</v>
      </c>
      <c r="R47" s="21">
        <f t="shared" si="7"/>
        <v>108</v>
      </c>
      <c r="S47" s="304">
        <f t="shared" si="8"/>
        <v>108</v>
      </c>
      <c r="T47" s="304">
        <f>SUM('Mau A1'!AC598:AC607)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A1'!B654="","",'Mau A1'!B654)</f>
        <v>TG 3</v>
      </c>
      <c r="C48" s="28" t="str">
        <f>IF('Mau A1'!C654="","",'Mau A1'!C654)</f>
        <v/>
      </c>
      <c r="D48" s="29">
        <f>SUM('Mau A1'!M654:M663)</f>
        <v>639</v>
      </c>
      <c r="E48" s="289">
        <f>SUM('Mau A1'!N654:N663)</f>
        <v>0</v>
      </c>
      <c r="F48" s="289">
        <f>SUM('Mau A1'!O654:O663)</f>
        <v>0</v>
      </c>
      <c r="G48" s="289">
        <f>SUM('Mau A1'!P654:P663)</f>
        <v>639</v>
      </c>
      <c r="H48" s="289">
        <v>0</v>
      </c>
      <c r="I48" s="289">
        <v>0</v>
      </c>
      <c r="J48" s="289">
        <v>0</v>
      </c>
      <c r="K48" s="289">
        <v>0</v>
      </c>
      <c r="L48" s="289">
        <v>0</v>
      </c>
      <c r="M48" s="289">
        <v>0</v>
      </c>
      <c r="N48" s="289">
        <v>0</v>
      </c>
      <c r="O48" s="289">
        <v>0</v>
      </c>
      <c r="P48" s="280">
        <f>'Mau A1'!AC654</f>
        <v>639</v>
      </c>
      <c r="Q48" s="289">
        <f>SUM('Mau A1'!Z654:Z663)</f>
        <v>0</v>
      </c>
      <c r="R48" s="21">
        <f t="shared" si="7"/>
        <v>639</v>
      </c>
      <c r="S48" s="304">
        <f t="shared" si="8"/>
        <v>639</v>
      </c>
      <c r="T48" s="304">
        <f>SUM('Mau A1'!AC590:AC599)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45" t="s">
        <v>70</v>
      </c>
      <c r="B49" s="346"/>
      <c r="C49" s="346"/>
      <c r="D49" s="47">
        <f t="shared" ref="D49:T49" si="10">SUM(D11:D48)</f>
        <v>24102.199999999997</v>
      </c>
      <c r="E49" s="47">
        <f t="shared" si="10"/>
        <v>2264.3000000000002</v>
      </c>
      <c r="F49" s="47">
        <f t="shared" si="10"/>
        <v>0</v>
      </c>
      <c r="G49" s="47">
        <f t="shared" si="10"/>
        <v>26672.5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12589.8</v>
      </c>
      <c r="N49" s="47">
        <f t="shared" si="10"/>
        <v>-2981.1</v>
      </c>
      <c r="O49" s="47">
        <f t="shared" si="10"/>
        <v>-585</v>
      </c>
      <c r="P49" s="286">
        <f t="shared" si="10"/>
        <v>11139.2</v>
      </c>
      <c r="Q49" s="48">
        <f t="shared" si="10"/>
        <v>0</v>
      </c>
      <c r="R49" s="47">
        <f t="shared" si="10"/>
        <v>6276.6</v>
      </c>
      <c r="S49" s="305">
        <f t="shared" si="10"/>
        <v>6672.9000000000005</v>
      </c>
      <c r="T49" s="305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8"/>
      <c r="I50" s="288"/>
      <c r="J50" s="119"/>
      <c r="K50" s="119"/>
      <c r="L50" s="288"/>
      <c r="M50" s="119"/>
      <c r="N50" s="119"/>
      <c r="O50" s="119"/>
      <c r="P50" s="295"/>
      <c r="Q50" s="119"/>
      <c r="R50" s="265"/>
      <c r="S50" s="297"/>
      <c r="T50" s="297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71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5"/>
      <c r="Q51" s="119"/>
      <c r="R51" s="265"/>
      <c r="S51" s="297"/>
      <c r="T51" s="297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8"/>
      <c r="N52" s="288"/>
      <c r="O52" s="288"/>
      <c r="P52" s="291"/>
      <c r="Q52" s="288"/>
      <c r="R52" s="265"/>
      <c r="S52" s="297"/>
      <c r="T52" s="54" t="s">
        <v>72</v>
      </c>
      <c r="U52" s="1"/>
      <c r="V52" s="1"/>
      <c r="W52" s="1"/>
      <c r="X52" s="1"/>
      <c r="Y52" s="1"/>
      <c r="Z52" s="1"/>
    </row>
    <row r="53" spans="1:26" ht="15.75" customHeight="1">
      <c r="A53" s="343" t="s">
        <v>73</v>
      </c>
      <c r="B53" s="344"/>
      <c r="C53" s="55" t="s">
        <v>74</v>
      </c>
      <c r="D53" s="1"/>
      <c r="E53" s="288"/>
      <c r="F53" s="265"/>
      <c r="G53" s="267" t="s">
        <v>75</v>
      </c>
      <c r="H53" s="288"/>
      <c r="I53" s="267" t="s">
        <v>76</v>
      </c>
      <c r="J53" s="288"/>
      <c r="K53" s="288"/>
      <c r="L53" s="267" t="s">
        <v>77</v>
      </c>
      <c r="M53" s="288"/>
      <c r="N53" s="265"/>
      <c r="O53" s="267" t="s">
        <v>78</v>
      </c>
      <c r="P53" s="291"/>
      <c r="Q53" s="288"/>
      <c r="R53" s="265"/>
      <c r="S53" s="306" t="s">
        <v>79</v>
      </c>
      <c r="T53" s="297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8"/>
      <c r="F54" s="288"/>
      <c r="G54" s="288"/>
      <c r="H54" s="288"/>
      <c r="I54" s="288"/>
      <c r="J54" s="288"/>
      <c r="K54" s="288"/>
      <c r="L54" s="288"/>
      <c r="M54" s="288"/>
      <c r="N54" s="288"/>
      <c r="O54" s="288"/>
      <c r="P54" s="291"/>
      <c r="Q54" s="288"/>
      <c r="R54" s="265"/>
      <c r="S54" s="297"/>
      <c r="T54" s="297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8"/>
      <c r="F55" s="288"/>
      <c r="G55" s="288"/>
      <c r="H55" s="288"/>
      <c r="I55" s="288"/>
      <c r="J55" s="288"/>
      <c r="K55" s="56"/>
      <c r="L55" s="56"/>
      <c r="M55" s="288"/>
      <c r="N55" s="288"/>
      <c r="O55" s="288"/>
      <c r="P55" s="291"/>
      <c r="Q55" s="288"/>
      <c r="R55" s="265"/>
      <c r="S55" s="297"/>
      <c r="T55" s="297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8"/>
      <c r="F56" s="288"/>
      <c r="G56" s="288"/>
      <c r="H56" s="288"/>
      <c r="I56" s="288"/>
      <c r="J56" s="288"/>
      <c r="K56" s="266"/>
      <c r="L56" s="266"/>
      <c r="M56" s="288"/>
      <c r="N56" s="288"/>
      <c r="O56" s="57"/>
      <c r="P56" s="287"/>
      <c r="Q56" s="57"/>
      <c r="R56" s="265"/>
      <c r="S56" s="297"/>
      <c r="T56" s="297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8"/>
      <c r="F57" s="288"/>
      <c r="G57" s="288"/>
      <c r="H57" s="288"/>
      <c r="I57" s="288"/>
      <c r="J57" s="288"/>
      <c r="K57" s="288"/>
      <c r="L57" s="288"/>
      <c r="M57" s="288"/>
      <c r="N57" s="288"/>
      <c r="O57" s="288"/>
      <c r="P57" s="291"/>
      <c r="Q57" s="288"/>
      <c r="R57" s="265"/>
      <c r="S57" s="297"/>
      <c r="T57" s="297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8"/>
      <c r="F58" s="288"/>
      <c r="G58" s="288"/>
      <c r="H58" s="288"/>
      <c r="I58" s="288"/>
      <c r="J58" s="288"/>
      <c r="K58" s="288"/>
      <c r="L58" s="288"/>
      <c r="M58" s="288"/>
      <c r="N58" s="288"/>
      <c r="O58" s="288"/>
      <c r="P58" s="291"/>
      <c r="Q58" s="288"/>
      <c r="R58" s="265"/>
      <c r="S58" s="297"/>
      <c r="T58" s="297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8"/>
      <c r="F59" s="288"/>
      <c r="G59" s="288"/>
      <c r="H59" s="288"/>
      <c r="I59" s="288"/>
      <c r="J59" s="288"/>
      <c r="K59" s="288"/>
      <c r="L59" s="288"/>
      <c r="M59" s="288"/>
      <c r="N59" s="288"/>
      <c r="O59" s="288"/>
      <c r="P59" s="291"/>
      <c r="Q59" s="288"/>
      <c r="R59" s="265"/>
      <c r="S59" s="297"/>
      <c r="T59" s="297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8"/>
      <c r="F60" s="288"/>
      <c r="G60" s="288"/>
      <c r="H60" s="288"/>
      <c r="I60" s="288"/>
      <c r="J60" s="288"/>
      <c r="K60" s="288"/>
      <c r="L60" s="288"/>
      <c r="M60" s="288"/>
      <c r="N60" s="288"/>
      <c r="O60" s="288"/>
      <c r="P60" s="291"/>
      <c r="Q60" s="288"/>
      <c r="R60" s="265"/>
      <c r="S60" s="297"/>
      <c r="T60" s="297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8"/>
      <c r="F61" s="288"/>
      <c r="G61" s="288"/>
      <c r="H61" s="288"/>
      <c r="I61" s="288"/>
      <c r="J61" s="288"/>
      <c r="K61" s="288"/>
      <c r="L61" s="288"/>
      <c r="M61" s="288"/>
      <c r="N61" s="288"/>
      <c r="O61" s="288"/>
      <c r="P61" s="291"/>
      <c r="Q61" s="288"/>
      <c r="R61" s="265"/>
      <c r="S61" s="297"/>
      <c r="T61" s="297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8"/>
      <c r="F62" s="288"/>
      <c r="G62" s="288"/>
      <c r="H62" s="288"/>
      <c r="I62" s="288"/>
      <c r="J62" s="288"/>
      <c r="K62" s="288"/>
      <c r="L62" s="288"/>
      <c r="M62" s="288"/>
      <c r="N62" s="288"/>
      <c r="O62" s="288"/>
      <c r="P62" s="291"/>
      <c r="Q62" s="288"/>
      <c r="R62" s="265"/>
      <c r="S62" s="297"/>
      <c r="T62" s="297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8"/>
      <c r="F63" s="288"/>
      <c r="G63" s="288"/>
      <c r="H63" s="288"/>
      <c r="I63" s="288"/>
      <c r="J63" s="288"/>
      <c r="K63" s="288"/>
      <c r="L63" s="288"/>
      <c r="M63" s="288"/>
      <c r="N63" s="288"/>
      <c r="O63" s="288"/>
      <c r="P63" s="291"/>
      <c r="Q63" s="288"/>
      <c r="R63" s="265"/>
      <c r="S63" s="297"/>
      <c r="T63" s="297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8"/>
      <c r="F64" s="288"/>
      <c r="G64" s="288"/>
      <c r="H64" s="288"/>
      <c r="I64" s="288"/>
      <c r="J64" s="288"/>
      <c r="K64" s="288"/>
      <c r="L64" s="288"/>
      <c r="M64" s="288"/>
      <c r="N64" s="288"/>
      <c r="O64" s="288"/>
      <c r="P64" s="291"/>
      <c r="Q64" s="288"/>
      <c r="R64" s="265"/>
      <c r="S64" s="297"/>
      <c r="T64" s="297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8"/>
      <c r="F65" s="288"/>
      <c r="G65" s="288"/>
      <c r="H65" s="288"/>
      <c r="I65" s="288"/>
      <c r="J65" s="288"/>
      <c r="K65" s="288"/>
      <c r="L65" s="288"/>
      <c r="M65" s="288"/>
      <c r="N65" s="288"/>
      <c r="O65" s="288"/>
      <c r="P65" s="291"/>
      <c r="Q65" s="288"/>
      <c r="R65" s="265"/>
      <c r="S65" s="297"/>
      <c r="T65" s="297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8"/>
      <c r="F66" s="288"/>
      <c r="G66" s="288"/>
      <c r="H66" s="288"/>
      <c r="I66" s="288"/>
      <c r="J66" s="288"/>
      <c r="K66" s="288"/>
      <c r="L66" s="288"/>
      <c r="M66" s="288"/>
      <c r="N66" s="288"/>
      <c r="O66" s="288"/>
      <c r="P66" s="291"/>
      <c r="Q66" s="288"/>
      <c r="R66" s="265"/>
      <c r="S66" s="297"/>
      <c r="T66" s="297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8"/>
      <c r="F67" s="288"/>
      <c r="G67" s="288"/>
      <c r="H67" s="288"/>
      <c r="I67" s="288"/>
      <c r="J67" s="288"/>
      <c r="K67" s="288"/>
      <c r="L67" s="288"/>
      <c r="M67" s="288"/>
      <c r="N67" s="288"/>
      <c r="O67" s="288"/>
      <c r="P67" s="291"/>
      <c r="Q67" s="288"/>
      <c r="R67" s="265"/>
      <c r="S67" s="297"/>
      <c r="T67" s="297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91"/>
      <c r="Q68" s="288"/>
      <c r="R68" s="265"/>
      <c r="S68" s="297"/>
      <c r="T68" s="297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8"/>
      <c r="F69" s="288"/>
      <c r="G69" s="288"/>
      <c r="H69" s="288"/>
      <c r="I69" s="288"/>
      <c r="J69" s="288"/>
      <c r="K69" s="288"/>
      <c r="L69" s="288"/>
      <c r="M69" s="288"/>
      <c r="N69" s="288"/>
      <c r="O69" s="288"/>
      <c r="P69" s="291"/>
      <c r="Q69" s="288"/>
      <c r="R69" s="265"/>
      <c r="S69" s="297"/>
      <c r="T69" s="297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8"/>
      <c r="F70" s="288"/>
      <c r="G70" s="288"/>
      <c r="H70" s="288"/>
      <c r="I70" s="288"/>
      <c r="J70" s="288"/>
      <c r="K70" s="288"/>
      <c r="L70" s="288"/>
      <c r="M70" s="288"/>
      <c r="N70" s="288"/>
      <c r="O70" s="288"/>
      <c r="P70" s="291"/>
      <c r="Q70" s="288"/>
      <c r="R70" s="265"/>
      <c r="S70" s="297"/>
      <c r="T70" s="297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8"/>
      <c r="F71" s="288"/>
      <c r="G71" s="288"/>
      <c r="H71" s="288"/>
      <c r="I71" s="288"/>
      <c r="J71" s="288"/>
      <c r="K71" s="288"/>
      <c r="L71" s="288"/>
      <c r="M71" s="288"/>
      <c r="N71" s="288"/>
      <c r="O71" s="288"/>
      <c r="P71" s="291"/>
      <c r="Q71" s="288"/>
      <c r="R71" s="265"/>
      <c r="S71" s="297"/>
      <c r="T71" s="297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8"/>
      <c r="F72" s="288"/>
      <c r="G72" s="288"/>
      <c r="H72" s="288"/>
      <c r="I72" s="288"/>
      <c r="J72" s="288"/>
      <c r="K72" s="288"/>
      <c r="L72" s="288"/>
      <c r="M72" s="288"/>
      <c r="N72" s="288"/>
      <c r="O72" s="288"/>
      <c r="P72" s="291"/>
      <c r="Q72" s="288"/>
      <c r="R72" s="265"/>
      <c r="S72" s="297"/>
      <c r="T72" s="297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8"/>
      <c r="F73" s="288"/>
      <c r="G73" s="288"/>
      <c r="H73" s="288"/>
      <c r="I73" s="288"/>
      <c r="J73" s="288"/>
      <c r="K73" s="288"/>
      <c r="L73" s="288"/>
      <c r="M73" s="288"/>
      <c r="N73" s="288"/>
      <c r="O73" s="288"/>
      <c r="P73" s="291"/>
      <c r="Q73" s="288"/>
      <c r="R73" s="265"/>
      <c r="S73" s="297"/>
      <c r="T73" s="297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8"/>
      <c r="F74" s="288"/>
      <c r="G74" s="288"/>
      <c r="H74" s="288"/>
      <c r="I74" s="288"/>
      <c r="J74" s="288"/>
      <c r="K74" s="288"/>
      <c r="L74" s="288"/>
      <c r="M74" s="288"/>
      <c r="N74" s="288"/>
      <c r="O74" s="288"/>
      <c r="P74" s="291"/>
      <c r="Q74" s="288"/>
      <c r="R74" s="265"/>
      <c r="S74" s="297"/>
      <c r="T74" s="297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8"/>
      <c r="F75" s="288"/>
      <c r="G75" s="288"/>
      <c r="H75" s="288"/>
      <c r="I75" s="288"/>
      <c r="J75" s="288"/>
      <c r="K75" s="288"/>
      <c r="L75" s="288"/>
      <c r="M75" s="288"/>
      <c r="N75" s="288"/>
      <c r="O75" s="288"/>
      <c r="P75" s="291"/>
      <c r="Q75" s="288"/>
      <c r="R75" s="265"/>
      <c r="S75" s="297"/>
      <c r="T75" s="297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8"/>
      <c r="F76" s="288"/>
      <c r="G76" s="288"/>
      <c r="H76" s="288"/>
      <c r="I76" s="288"/>
      <c r="J76" s="288"/>
      <c r="K76" s="288"/>
      <c r="L76" s="288"/>
      <c r="M76" s="288"/>
      <c r="N76" s="288"/>
      <c r="O76" s="288"/>
      <c r="P76" s="291"/>
      <c r="Q76" s="288"/>
      <c r="R76" s="265"/>
      <c r="S76" s="297"/>
      <c r="T76" s="297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8"/>
      <c r="F77" s="288"/>
      <c r="G77" s="288"/>
      <c r="H77" s="288"/>
      <c r="I77" s="288"/>
      <c r="J77" s="288"/>
      <c r="K77" s="288"/>
      <c r="L77" s="288"/>
      <c r="M77" s="288"/>
      <c r="N77" s="288"/>
      <c r="O77" s="288"/>
      <c r="P77" s="291"/>
      <c r="Q77" s="288"/>
      <c r="R77" s="265"/>
      <c r="S77" s="297"/>
      <c r="T77" s="297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8"/>
      <c r="F78" s="288"/>
      <c r="G78" s="288"/>
      <c r="H78" s="288"/>
      <c r="I78" s="288"/>
      <c r="J78" s="288"/>
      <c r="K78" s="288"/>
      <c r="L78" s="288"/>
      <c r="M78" s="288"/>
      <c r="N78" s="288"/>
      <c r="O78" s="288"/>
      <c r="P78" s="291"/>
      <c r="Q78" s="288"/>
      <c r="R78" s="265"/>
      <c r="S78" s="297"/>
      <c r="T78" s="297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8"/>
      <c r="F79" s="288"/>
      <c r="G79" s="288"/>
      <c r="H79" s="288"/>
      <c r="I79" s="288"/>
      <c r="J79" s="288"/>
      <c r="K79" s="288"/>
      <c r="L79" s="288"/>
      <c r="M79" s="288"/>
      <c r="N79" s="288"/>
      <c r="O79" s="288"/>
      <c r="P79" s="291"/>
      <c r="Q79" s="288"/>
      <c r="R79" s="265"/>
      <c r="S79" s="297"/>
      <c r="T79" s="297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8"/>
      <c r="F80" s="288"/>
      <c r="G80" s="288"/>
      <c r="H80" s="288"/>
      <c r="I80" s="288"/>
      <c r="J80" s="288"/>
      <c r="K80" s="288"/>
      <c r="L80" s="288"/>
      <c r="M80" s="288"/>
      <c r="N80" s="288"/>
      <c r="O80" s="288"/>
      <c r="P80" s="291"/>
      <c r="Q80" s="288"/>
      <c r="R80" s="265"/>
      <c r="S80" s="297"/>
      <c r="T80" s="297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8"/>
      <c r="F81" s="288"/>
      <c r="G81" s="288"/>
      <c r="H81" s="288"/>
      <c r="I81" s="288"/>
      <c r="J81" s="288"/>
      <c r="K81" s="288"/>
      <c r="L81" s="288"/>
      <c r="M81" s="288"/>
      <c r="N81" s="288"/>
      <c r="O81" s="288"/>
      <c r="P81" s="291"/>
      <c r="Q81" s="288"/>
      <c r="R81" s="265"/>
      <c r="S81" s="297"/>
      <c r="T81" s="297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8"/>
      <c r="F82" s="288"/>
      <c r="G82" s="288"/>
      <c r="H82" s="288"/>
      <c r="I82" s="288"/>
      <c r="J82" s="288"/>
      <c r="K82" s="288"/>
      <c r="L82" s="288"/>
      <c r="M82" s="288"/>
      <c r="N82" s="288"/>
      <c r="O82" s="288"/>
      <c r="P82" s="291"/>
      <c r="Q82" s="288"/>
      <c r="R82" s="265"/>
      <c r="S82" s="297"/>
      <c r="T82" s="297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8"/>
      <c r="F83" s="288"/>
      <c r="G83" s="288"/>
      <c r="H83" s="288"/>
      <c r="I83" s="288"/>
      <c r="J83" s="288"/>
      <c r="K83" s="288"/>
      <c r="L83" s="288"/>
      <c r="M83" s="288"/>
      <c r="N83" s="288"/>
      <c r="O83" s="288"/>
      <c r="P83" s="291"/>
      <c r="Q83" s="288"/>
      <c r="R83" s="265"/>
      <c r="S83" s="297"/>
      <c r="T83" s="297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8"/>
      <c r="F84" s="288"/>
      <c r="G84" s="288"/>
      <c r="H84" s="288"/>
      <c r="I84" s="288"/>
      <c r="J84" s="288"/>
      <c r="K84" s="288"/>
      <c r="L84" s="288"/>
      <c r="M84" s="288"/>
      <c r="N84" s="288"/>
      <c r="O84" s="288"/>
      <c r="P84" s="291"/>
      <c r="Q84" s="288"/>
      <c r="R84" s="265"/>
      <c r="S84" s="297"/>
      <c r="T84" s="297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8"/>
      <c r="F85" s="288"/>
      <c r="G85" s="288"/>
      <c r="H85" s="288"/>
      <c r="I85" s="288"/>
      <c r="J85" s="288"/>
      <c r="K85" s="288"/>
      <c r="L85" s="288"/>
      <c r="M85" s="288"/>
      <c r="N85" s="288"/>
      <c r="O85" s="288"/>
      <c r="P85" s="291"/>
      <c r="Q85" s="288"/>
      <c r="R85" s="265"/>
      <c r="S85" s="297"/>
      <c r="T85" s="297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8"/>
      <c r="F86" s="288"/>
      <c r="G86" s="288"/>
      <c r="H86" s="288"/>
      <c r="I86" s="288"/>
      <c r="J86" s="288"/>
      <c r="K86" s="288"/>
      <c r="L86" s="288"/>
      <c r="M86" s="288"/>
      <c r="N86" s="288"/>
      <c r="O86" s="288"/>
      <c r="P86" s="291"/>
      <c r="Q86" s="288"/>
      <c r="R86" s="265"/>
      <c r="S86" s="297"/>
      <c r="T86" s="297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8"/>
      <c r="F87" s="288"/>
      <c r="G87" s="288"/>
      <c r="H87" s="288"/>
      <c r="I87" s="288"/>
      <c r="J87" s="288"/>
      <c r="K87" s="288"/>
      <c r="L87" s="288"/>
      <c r="M87" s="288"/>
      <c r="N87" s="288"/>
      <c r="O87" s="288"/>
      <c r="P87" s="291"/>
      <c r="Q87" s="288"/>
      <c r="R87" s="265"/>
      <c r="S87" s="297"/>
      <c r="T87" s="297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8"/>
      <c r="F88" s="288"/>
      <c r="G88" s="288"/>
      <c r="H88" s="288"/>
      <c r="I88" s="288"/>
      <c r="J88" s="288"/>
      <c r="K88" s="288"/>
      <c r="L88" s="288"/>
      <c r="M88" s="288"/>
      <c r="N88" s="288"/>
      <c r="O88" s="288"/>
      <c r="P88" s="291"/>
      <c r="Q88" s="288"/>
      <c r="R88" s="265"/>
      <c r="S88" s="297"/>
      <c r="T88" s="297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8"/>
      <c r="F89" s="288"/>
      <c r="G89" s="288"/>
      <c r="H89" s="288"/>
      <c r="I89" s="288"/>
      <c r="J89" s="288"/>
      <c r="K89" s="288"/>
      <c r="L89" s="288"/>
      <c r="M89" s="288"/>
      <c r="N89" s="288"/>
      <c r="O89" s="288"/>
      <c r="P89" s="291"/>
      <c r="Q89" s="288"/>
      <c r="R89" s="265"/>
      <c r="S89" s="297"/>
      <c r="T89" s="297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8"/>
      <c r="F90" s="288"/>
      <c r="G90" s="288"/>
      <c r="H90" s="288"/>
      <c r="I90" s="288"/>
      <c r="J90" s="288"/>
      <c r="K90" s="288"/>
      <c r="L90" s="288"/>
      <c r="M90" s="288"/>
      <c r="N90" s="288"/>
      <c r="O90" s="288"/>
      <c r="P90" s="291"/>
      <c r="Q90" s="288"/>
      <c r="R90" s="265"/>
      <c r="S90" s="297"/>
      <c r="T90" s="297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8"/>
      <c r="F91" s="288"/>
      <c r="G91" s="288"/>
      <c r="H91" s="288"/>
      <c r="I91" s="288"/>
      <c r="J91" s="288"/>
      <c r="K91" s="288"/>
      <c r="L91" s="288"/>
      <c r="M91" s="288"/>
      <c r="N91" s="288"/>
      <c r="O91" s="288"/>
      <c r="P91" s="291"/>
      <c r="Q91" s="288"/>
      <c r="R91" s="265"/>
      <c r="S91" s="297"/>
      <c r="T91" s="297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8"/>
      <c r="F92" s="288"/>
      <c r="G92" s="288"/>
      <c r="H92" s="288"/>
      <c r="I92" s="288"/>
      <c r="J92" s="288"/>
      <c r="K92" s="288"/>
      <c r="L92" s="288"/>
      <c r="M92" s="288"/>
      <c r="N92" s="288"/>
      <c r="O92" s="288"/>
      <c r="P92" s="291"/>
      <c r="Q92" s="288"/>
      <c r="R92" s="265"/>
      <c r="S92" s="297"/>
      <c r="T92" s="297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8"/>
      <c r="F93" s="288"/>
      <c r="G93" s="288"/>
      <c r="H93" s="288"/>
      <c r="I93" s="288"/>
      <c r="J93" s="288"/>
      <c r="K93" s="288"/>
      <c r="L93" s="288"/>
      <c r="M93" s="288"/>
      <c r="N93" s="288"/>
      <c r="O93" s="288"/>
      <c r="P93" s="291"/>
      <c r="Q93" s="288"/>
      <c r="R93" s="265"/>
      <c r="S93" s="297"/>
      <c r="T93" s="297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8"/>
      <c r="F94" s="288"/>
      <c r="G94" s="288"/>
      <c r="H94" s="288"/>
      <c r="I94" s="288"/>
      <c r="J94" s="288"/>
      <c r="K94" s="288"/>
      <c r="L94" s="288"/>
      <c r="M94" s="288"/>
      <c r="N94" s="288"/>
      <c r="O94" s="288"/>
      <c r="P94" s="291"/>
      <c r="Q94" s="288"/>
      <c r="R94" s="265"/>
      <c r="S94" s="297"/>
      <c r="T94" s="297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8"/>
      <c r="F95" s="288"/>
      <c r="G95" s="288"/>
      <c r="H95" s="288"/>
      <c r="I95" s="288"/>
      <c r="J95" s="288"/>
      <c r="K95" s="288"/>
      <c r="L95" s="288"/>
      <c r="M95" s="288"/>
      <c r="N95" s="288"/>
      <c r="O95" s="288"/>
      <c r="P95" s="291"/>
      <c r="Q95" s="288"/>
      <c r="R95" s="265"/>
      <c r="S95" s="297"/>
      <c r="T95" s="297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8"/>
      <c r="F96" s="288"/>
      <c r="G96" s="288"/>
      <c r="H96" s="288"/>
      <c r="I96" s="288"/>
      <c r="J96" s="288"/>
      <c r="K96" s="288"/>
      <c r="L96" s="288"/>
      <c r="M96" s="288"/>
      <c r="N96" s="288"/>
      <c r="O96" s="288"/>
      <c r="P96" s="291"/>
      <c r="Q96" s="288"/>
      <c r="R96" s="265"/>
      <c r="S96" s="297"/>
      <c r="T96" s="297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8"/>
      <c r="F97" s="288"/>
      <c r="G97" s="288"/>
      <c r="H97" s="288"/>
      <c r="I97" s="288"/>
      <c r="J97" s="288"/>
      <c r="K97" s="288"/>
      <c r="L97" s="288"/>
      <c r="M97" s="288"/>
      <c r="N97" s="288"/>
      <c r="O97" s="288"/>
      <c r="P97" s="291"/>
      <c r="Q97" s="288"/>
      <c r="R97" s="265"/>
      <c r="S97" s="297"/>
      <c r="T97" s="297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8"/>
      <c r="F98" s="288"/>
      <c r="G98" s="288"/>
      <c r="H98" s="288"/>
      <c r="I98" s="288"/>
      <c r="J98" s="288"/>
      <c r="K98" s="288"/>
      <c r="L98" s="288"/>
      <c r="M98" s="288"/>
      <c r="N98" s="288"/>
      <c r="O98" s="288"/>
      <c r="P98" s="291"/>
      <c r="Q98" s="288"/>
      <c r="R98" s="265"/>
      <c r="S98" s="297"/>
      <c r="T98" s="297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8"/>
      <c r="F99" s="288"/>
      <c r="G99" s="288"/>
      <c r="H99" s="288"/>
      <c r="I99" s="288"/>
      <c r="J99" s="288"/>
      <c r="K99" s="288"/>
      <c r="L99" s="288"/>
      <c r="M99" s="288"/>
      <c r="N99" s="288"/>
      <c r="O99" s="288"/>
      <c r="P99" s="291"/>
      <c r="Q99" s="288"/>
      <c r="R99" s="265"/>
      <c r="S99" s="297"/>
      <c r="T99" s="297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8"/>
      <c r="F100" s="288"/>
      <c r="G100" s="288"/>
      <c r="H100" s="288"/>
      <c r="I100" s="288"/>
      <c r="J100" s="288"/>
      <c r="K100" s="288"/>
      <c r="L100" s="288"/>
      <c r="M100" s="288"/>
      <c r="N100" s="288"/>
      <c r="O100" s="288"/>
      <c r="P100" s="291"/>
      <c r="Q100" s="288"/>
      <c r="R100" s="265"/>
      <c r="S100" s="297"/>
      <c r="T100" s="297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8"/>
      <c r="F101" s="288"/>
      <c r="G101" s="288"/>
      <c r="H101" s="288"/>
      <c r="I101" s="288"/>
      <c r="J101" s="288"/>
      <c r="K101" s="288"/>
      <c r="L101" s="288"/>
      <c r="M101" s="288"/>
      <c r="N101" s="288"/>
      <c r="O101" s="288"/>
      <c r="P101" s="291"/>
      <c r="Q101" s="288"/>
      <c r="R101" s="265"/>
      <c r="S101" s="297"/>
      <c r="T101" s="297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8"/>
      <c r="F102" s="288"/>
      <c r="G102" s="288"/>
      <c r="H102" s="288"/>
      <c r="I102" s="288"/>
      <c r="J102" s="288"/>
      <c r="K102" s="288"/>
      <c r="L102" s="288"/>
      <c r="M102" s="288"/>
      <c r="N102" s="288"/>
      <c r="O102" s="288"/>
      <c r="P102" s="291"/>
      <c r="Q102" s="288"/>
      <c r="R102" s="265"/>
      <c r="S102" s="297"/>
      <c r="T102" s="297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8"/>
      <c r="F103" s="288"/>
      <c r="G103" s="288"/>
      <c r="H103" s="288"/>
      <c r="I103" s="288"/>
      <c r="J103" s="288"/>
      <c r="K103" s="288"/>
      <c r="L103" s="288"/>
      <c r="M103" s="288"/>
      <c r="N103" s="288"/>
      <c r="O103" s="288"/>
      <c r="P103" s="291"/>
      <c r="Q103" s="288"/>
      <c r="R103" s="265"/>
      <c r="S103" s="297"/>
      <c r="T103" s="297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8"/>
      <c r="F104" s="288"/>
      <c r="G104" s="288"/>
      <c r="H104" s="288"/>
      <c r="I104" s="288"/>
      <c r="J104" s="288"/>
      <c r="K104" s="288"/>
      <c r="L104" s="288"/>
      <c r="M104" s="288"/>
      <c r="N104" s="288"/>
      <c r="O104" s="288"/>
      <c r="P104" s="291"/>
      <c r="Q104" s="288"/>
      <c r="R104" s="265"/>
      <c r="S104" s="297"/>
      <c r="T104" s="297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8"/>
      <c r="F105" s="288"/>
      <c r="G105" s="288"/>
      <c r="H105" s="288"/>
      <c r="I105" s="288"/>
      <c r="J105" s="288"/>
      <c r="K105" s="288"/>
      <c r="L105" s="288"/>
      <c r="M105" s="288"/>
      <c r="N105" s="288"/>
      <c r="O105" s="288"/>
      <c r="P105" s="291"/>
      <c r="Q105" s="288"/>
      <c r="R105" s="265"/>
      <c r="S105" s="297"/>
      <c r="T105" s="297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8"/>
      <c r="F106" s="288"/>
      <c r="G106" s="288"/>
      <c r="H106" s="288"/>
      <c r="I106" s="288"/>
      <c r="J106" s="288"/>
      <c r="K106" s="288"/>
      <c r="L106" s="288"/>
      <c r="M106" s="288"/>
      <c r="N106" s="288"/>
      <c r="O106" s="288"/>
      <c r="P106" s="291"/>
      <c r="Q106" s="288"/>
      <c r="R106" s="265"/>
      <c r="S106" s="297"/>
      <c r="T106" s="297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8"/>
      <c r="F107" s="288"/>
      <c r="G107" s="288"/>
      <c r="H107" s="288"/>
      <c r="I107" s="288"/>
      <c r="J107" s="288"/>
      <c r="K107" s="288"/>
      <c r="L107" s="288"/>
      <c r="M107" s="288"/>
      <c r="N107" s="288"/>
      <c r="O107" s="288"/>
      <c r="P107" s="291"/>
      <c r="Q107" s="288"/>
      <c r="R107" s="265"/>
      <c r="S107" s="297"/>
      <c r="T107" s="297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8"/>
      <c r="F108" s="288"/>
      <c r="G108" s="288"/>
      <c r="H108" s="288"/>
      <c r="I108" s="288"/>
      <c r="J108" s="288"/>
      <c r="K108" s="288"/>
      <c r="L108" s="288"/>
      <c r="M108" s="288"/>
      <c r="N108" s="288"/>
      <c r="O108" s="288"/>
      <c r="P108" s="291"/>
      <c r="Q108" s="288"/>
      <c r="R108" s="265"/>
      <c r="S108" s="297"/>
      <c r="T108" s="297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8"/>
      <c r="F109" s="288"/>
      <c r="G109" s="288"/>
      <c r="H109" s="288"/>
      <c r="I109" s="288"/>
      <c r="J109" s="288"/>
      <c r="K109" s="288"/>
      <c r="L109" s="288"/>
      <c r="M109" s="288"/>
      <c r="N109" s="288"/>
      <c r="O109" s="288"/>
      <c r="P109" s="291"/>
      <c r="Q109" s="288"/>
      <c r="R109" s="265"/>
      <c r="S109" s="297"/>
      <c r="T109" s="297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8"/>
      <c r="F110" s="288"/>
      <c r="G110" s="288"/>
      <c r="H110" s="288"/>
      <c r="I110" s="288"/>
      <c r="J110" s="288"/>
      <c r="K110" s="288"/>
      <c r="L110" s="288"/>
      <c r="M110" s="288"/>
      <c r="N110" s="288"/>
      <c r="O110" s="288"/>
      <c r="P110" s="291"/>
      <c r="Q110" s="288"/>
      <c r="R110" s="265"/>
      <c r="S110" s="297"/>
      <c r="T110" s="297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8"/>
      <c r="F111" s="288"/>
      <c r="G111" s="288"/>
      <c r="H111" s="288"/>
      <c r="I111" s="288"/>
      <c r="J111" s="288"/>
      <c r="K111" s="288"/>
      <c r="L111" s="288"/>
      <c r="M111" s="288"/>
      <c r="N111" s="288"/>
      <c r="O111" s="288"/>
      <c r="P111" s="291"/>
      <c r="Q111" s="288"/>
      <c r="R111" s="265"/>
      <c r="S111" s="297"/>
      <c r="T111" s="297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8"/>
      <c r="F112" s="288"/>
      <c r="G112" s="288"/>
      <c r="H112" s="288"/>
      <c r="I112" s="288"/>
      <c r="J112" s="288"/>
      <c r="K112" s="288"/>
      <c r="L112" s="288"/>
      <c r="M112" s="288"/>
      <c r="N112" s="288"/>
      <c r="O112" s="288"/>
      <c r="P112" s="291"/>
      <c r="Q112" s="288"/>
      <c r="R112" s="265"/>
      <c r="S112" s="297"/>
      <c r="T112" s="297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8"/>
      <c r="F113" s="288"/>
      <c r="G113" s="288"/>
      <c r="H113" s="288"/>
      <c r="I113" s="288"/>
      <c r="J113" s="288"/>
      <c r="K113" s="288"/>
      <c r="L113" s="288"/>
      <c r="M113" s="288"/>
      <c r="N113" s="288"/>
      <c r="O113" s="288"/>
      <c r="P113" s="291"/>
      <c r="Q113" s="288"/>
      <c r="R113" s="265"/>
      <c r="S113" s="297"/>
      <c r="T113" s="297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8"/>
      <c r="F114" s="288"/>
      <c r="G114" s="288"/>
      <c r="H114" s="288"/>
      <c r="I114" s="288"/>
      <c r="J114" s="288"/>
      <c r="K114" s="288"/>
      <c r="L114" s="288"/>
      <c r="M114" s="288"/>
      <c r="N114" s="288"/>
      <c r="O114" s="288"/>
      <c r="P114" s="291"/>
      <c r="Q114" s="288"/>
      <c r="R114" s="265"/>
      <c r="S114" s="297"/>
      <c r="T114" s="297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8"/>
      <c r="F115" s="288"/>
      <c r="G115" s="288"/>
      <c r="H115" s="288"/>
      <c r="I115" s="288"/>
      <c r="J115" s="288"/>
      <c r="K115" s="288"/>
      <c r="L115" s="288"/>
      <c r="M115" s="288"/>
      <c r="N115" s="288"/>
      <c r="O115" s="288"/>
      <c r="P115" s="291"/>
      <c r="Q115" s="288"/>
      <c r="R115" s="265"/>
      <c r="S115" s="297"/>
      <c r="T115" s="297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8"/>
      <c r="F116" s="288"/>
      <c r="G116" s="288"/>
      <c r="H116" s="288"/>
      <c r="I116" s="288"/>
      <c r="J116" s="288"/>
      <c r="K116" s="288"/>
      <c r="L116" s="288"/>
      <c r="M116" s="288"/>
      <c r="N116" s="288"/>
      <c r="O116" s="288"/>
      <c r="P116" s="291"/>
      <c r="Q116" s="288"/>
      <c r="R116" s="265"/>
      <c r="S116" s="297"/>
      <c r="T116" s="297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8"/>
      <c r="F117" s="288"/>
      <c r="G117" s="288"/>
      <c r="H117" s="288"/>
      <c r="I117" s="288"/>
      <c r="J117" s="288"/>
      <c r="K117" s="288"/>
      <c r="L117" s="288"/>
      <c r="M117" s="288"/>
      <c r="N117" s="288"/>
      <c r="O117" s="288"/>
      <c r="P117" s="291"/>
      <c r="Q117" s="288"/>
      <c r="R117" s="265"/>
      <c r="S117" s="297"/>
      <c r="T117" s="297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8"/>
      <c r="F118" s="288"/>
      <c r="G118" s="288"/>
      <c r="H118" s="288"/>
      <c r="I118" s="288"/>
      <c r="J118" s="288"/>
      <c r="K118" s="288"/>
      <c r="L118" s="288"/>
      <c r="M118" s="288"/>
      <c r="N118" s="288"/>
      <c r="O118" s="288"/>
      <c r="P118" s="291"/>
      <c r="Q118" s="288"/>
      <c r="R118" s="265"/>
      <c r="S118" s="297"/>
      <c r="T118" s="297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  <c r="O119" s="288"/>
      <c r="P119" s="291"/>
      <c r="Q119" s="288"/>
      <c r="R119" s="265"/>
      <c r="S119" s="297"/>
      <c r="T119" s="297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8"/>
      <c r="F120" s="288"/>
      <c r="G120" s="288"/>
      <c r="H120" s="288"/>
      <c r="I120" s="288"/>
      <c r="J120" s="288"/>
      <c r="K120" s="288"/>
      <c r="L120" s="288"/>
      <c r="M120" s="288"/>
      <c r="N120" s="288"/>
      <c r="O120" s="288"/>
      <c r="P120" s="291"/>
      <c r="Q120" s="288"/>
      <c r="R120" s="265"/>
      <c r="S120" s="297"/>
      <c r="T120" s="297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8"/>
      <c r="F121" s="288"/>
      <c r="G121" s="288"/>
      <c r="H121" s="288"/>
      <c r="I121" s="288"/>
      <c r="J121" s="288"/>
      <c r="K121" s="288"/>
      <c r="L121" s="288"/>
      <c r="M121" s="288"/>
      <c r="N121" s="288"/>
      <c r="O121" s="288"/>
      <c r="P121" s="291"/>
      <c r="Q121" s="288"/>
      <c r="R121" s="265"/>
      <c r="S121" s="297"/>
      <c r="T121" s="297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8"/>
      <c r="F122" s="288"/>
      <c r="G122" s="288"/>
      <c r="H122" s="288"/>
      <c r="I122" s="288"/>
      <c r="J122" s="288"/>
      <c r="K122" s="288"/>
      <c r="L122" s="288"/>
      <c r="M122" s="288"/>
      <c r="N122" s="288"/>
      <c r="O122" s="288"/>
      <c r="P122" s="291"/>
      <c r="Q122" s="288"/>
      <c r="R122" s="265"/>
      <c r="S122" s="297"/>
      <c r="T122" s="297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8"/>
      <c r="F123" s="288"/>
      <c r="G123" s="288"/>
      <c r="H123" s="288"/>
      <c r="I123" s="288"/>
      <c r="J123" s="288"/>
      <c r="K123" s="288"/>
      <c r="L123" s="288"/>
      <c r="M123" s="288"/>
      <c r="N123" s="288"/>
      <c r="O123" s="288"/>
      <c r="P123" s="291"/>
      <c r="Q123" s="288"/>
      <c r="R123" s="265"/>
      <c r="S123" s="297"/>
      <c r="T123" s="297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8"/>
      <c r="F124" s="288"/>
      <c r="G124" s="288"/>
      <c r="H124" s="288"/>
      <c r="I124" s="288"/>
      <c r="J124" s="288"/>
      <c r="K124" s="288"/>
      <c r="L124" s="288"/>
      <c r="M124" s="288"/>
      <c r="N124" s="288"/>
      <c r="O124" s="288"/>
      <c r="P124" s="291"/>
      <c r="Q124" s="288"/>
      <c r="R124" s="265"/>
      <c r="S124" s="297"/>
      <c r="T124" s="297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8"/>
      <c r="F125" s="288"/>
      <c r="G125" s="288"/>
      <c r="H125" s="288"/>
      <c r="I125" s="288"/>
      <c r="J125" s="288"/>
      <c r="K125" s="288"/>
      <c r="L125" s="288"/>
      <c r="M125" s="288"/>
      <c r="N125" s="288"/>
      <c r="O125" s="288"/>
      <c r="P125" s="291"/>
      <c r="Q125" s="288"/>
      <c r="R125" s="265"/>
      <c r="S125" s="297"/>
      <c r="T125" s="297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8"/>
      <c r="F126" s="288"/>
      <c r="G126" s="288"/>
      <c r="H126" s="288"/>
      <c r="I126" s="288"/>
      <c r="J126" s="288"/>
      <c r="K126" s="288"/>
      <c r="L126" s="288"/>
      <c r="M126" s="288"/>
      <c r="N126" s="288"/>
      <c r="O126" s="288"/>
      <c r="P126" s="291"/>
      <c r="Q126" s="288"/>
      <c r="R126" s="265"/>
      <c r="S126" s="297"/>
      <c r="T126" s="297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8"/>
      <c r="F127" s="288"/>
      <c r="G127" s="288"/>
      <c r="H127" s="288"/>
      <c r="I127" s="288"/>
      <c r="J127" s="288"/>
      <c r="K127" s="288"/>
      <c r="L127" s="288"/>
      <c r="M127" s="288"/>
      <c r="N127" s="288"/>
      <c r="O127" s="288"/>
      <c r="P127" s="291"/>
      <c r="Q127" s="288"/>
      <c r="R127" s="265"/>
      <c r="S127" s="297"/>
      <c r="T127" s="297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8"/>
      <c r="F128" s="288"/>
      <c r="G128" s="288"/>
      <c r="H128" s="288"/>
      <c r="I128" s="288"/>
      <c r="J128" s="288"/>
      <c r="K128" s="288"/>
      <c r="L128" s="288"/>
      <c r="M128" s="288"/>
      <c r="N128" s="288"/>
      <c r="O128" s="288"/>
      <c r="P128" s="291"/>
      <c r="Q128" s="288"/>
      <c r="R128" s="265"/>
      <c r="S128" s="297"/>
      <c r="T128" s="297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8"/>
      <c r="F129" s="288"/>
      <c r="G129" s="288"/>
      <c r="H129" s="288"/>
      <c r="I129" s="288"/>
      <c r="J129" s="288"/>
      <c r="K129" s="288"/>
      <c r="L129" s="288"/>
      <c r="M129" s="288"/>
      <c r="N129" s="288"/>
      <c r="O129" s="288"/>
      <c r="P129" s="291"/>
      <c r="Q129" s="288"/>
      <c r="R129" s="265"/>
      <c r="S129" s="297"/>
      <c r="T129" s="297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8"/>
      <c r="F130" s="288"/>
      <c r="G130" s="288"/>
      <c r="H130" s="288"/>
      <c r="I130" s="288"/>
      <c r="J130" s="288"/>
      <c r="K130" s="288"/>
      <c r="L130" s="288"/>
      <c r="M130" s="288"/>
      <c r="N130" s="288"/>
      <c r="O130" s="288"/>
      <c r="P130" s="291"/>
      <c r="Q130" s="288"/>
      <c r="R130" s="265"/>
      <c r="S130" s="297"/>
      <c r="T130" s="297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8"/>
      <c r="F131" s="288"/>
      <c r="G131" s="288"/>
      <c r="H131" s="288"/>
      <c r="I131" s="288"/>
      <c r="J131" s="288"/>
      <c r="K131" s="288"/>
      <c r="L131" s="288"/>
      <c r="M131" s="288"/>
      <c r="N131" s="288"/>
      <c r="O131" s="288"/>
      <c r="P131" s="291"/>
      <c r="Q131" s="288"/>
      <c r="R131" s="265"/>
      <c r="S131" s="297"/>
      <c r="T131" s="297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8"/>
      <c r="F132" s="288"/>
      <c r="G132" s="288"/>
      <c r="H132" s="288"/>
      <c r="I132" s="288"/>
      <c r="J132" s="288"/>
      <c r="K132" s="288"/>
      <c r="L132" s="288"/>
      <c r="M132" s="288"/>
      <c r="N132" s="288"/>
      <c r="O132" s="288"/>
      <c r="P132" s="291"/>
      <c r="Q132" s="288"/>
      <c r="R132" s="265"/>
      <c r="S132" s="297"/>
      <c r="T132" s="297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8"/>
      <c r="F133" s="288"/>
      <c r="G133" s="288"/>
      <c r="H133" s="288"/>
      <c r="I133" s="288"/>
      <c r="J133" s="288"/>
      <c r="K133" s="288"/>
      <c r="L133" s="288"/>
      <c r="M133" s="288"/>
      <c r="N133" s="288"/>
      <c r="O133" s="288"/>
      <c r="P133" s="291"/>
      <c r="Q133" s="288"/>
      <c r="R133" s="265"/>
      <c r="S133" s="297"/>
      <c r="T133" s="297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8"/>
      <c r="F134" s="288"/>
      <c r="G134" s="288"/>
      <c r="H134" s="288"/>
      <c r="I134" s="288"/>
      <c r="J134" s="288"/>
      <c r="K134" s="288"/>
      <c r="L134" s="288"/>
      <c r="M134" s="288"/>
      <c r="N134" s="288"/>
      <c r="O134" s="288"/>
      <c r="P134" s="291"/>
      <c r="Q134" s="288"/>
      <c r="R134" s="265"/>
      <c r="S134" s="297"/>
      <c r="T134" s="297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8"/>
      <c r="F135" s="288"/>
      <c r="G135" s="288"/>
      <c r="H135" s="288"/>
      <c r="I135" s="288"/>
      <c r="J135" s="288"/>
      <c r="K135" s="288"/>
      <c r="L135" s="288"/>
      <c r="M135" s="288"/>
      <c r="N135" s="288"/>
      <c r="O135" s="288"/>
      <c r="P135" s="291"/>
      <c r="Q135" s="288"/>
      <c r="R135" s="265"/>
      <c r="S135" s="297"/>
      <c r="T135" s="297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8"/>
      <c r="F136" s="288"/>
      <c r="G136" s="288"/>
      <c r="H136" s="288"/>
      <c r="I136" s="288"/>
      <c r="J136" s="288"/>
      <c r="K136" s="288"/>
      <c r="L136" s="288"/>
      <c r="M136" s="288"/>
      <c r="N136" s="288"/>
      <c r="O136" s="288"/>
      <c r="P136" s="291"/>
      <c r="Q136" s="288"/>
      <c r="R136" s="265"/>
      <c r="S136" s="297"/>
      <c r="T136" s="297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8"/>
      <c r="F137" s="288"/>
      <c r="G137" s="288"/>
      <c r="H137" s="288"/>
      <c r="I137" s="288"/>
      <c r="J137" s="288"/>
      <c r="K137" s="288"/>
      <c r="L137" s="288"/>
      <c r="M137" s="288"/>
      <c r="N137" s="288"/>
      <c r="O137" s="288"/>
      <c r="P137" s="291"/>
      <c r="Q137" s="288"/>
      <c r="R137" s="265"/>
      <c r="S137" s="297"/>
      <c r="T137" s="297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8"/>
      <c r="F138" s="288"/>
      <c r="G138" s="288"/>
      <c r="H138" s="288"/>
      <c r="I138" s="288"/>
      <c r="J138" s="288"/>
      <c r="K138" s="288"/>
      <c r="L138" s="288"/>
      <c r="M138" s="288"/>
      <c r="N138" s="288"/>
      <c r="O138" s="288"/>
      <c r="P138" s="291"/>
      <c r="Q138" s="288"/>
      <c r="R138" s="265"/>
      <c r="S138" s="297"/>
      <c r="T138" s="297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8"/>
      <c r="F139" s="288"/>
      <c r="G139" s="288"/>
      <c r="H139" s="288"/>
      <c r="I139" s="288"/>
      <c r="J139" s="288"/>
      <c r="K139" s="288"/>
      <c r="L139" s="288"/>
      <c r="M139" s="288"/>
      <c r="N139" s="288"/>
      <c r="O139" s="288"/>
      <c r="P139" s="291"/>
      <c r="Q139" s="288"/>
      <c r="R139" s="265"/>
      <c r="S139" s="297"/>
      <c r="T139" s="297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8"/>
      <c r="F140" s="288"/>
      <c r="G140" s="288"/>
      <c r="H140" s="288"/>
      <c r="I140" s="288"/>
      <c r="J140" s="288"/>
      <c r="K140" s="288"/>
      <c r="L140" s="288"/>
      <c r="M140" s="288"/>
      <c r="N140" s="288"/>
      <c r="O140" s="288"/>
      <c r="P140" s="291"/>
      <c r="Q140" s="288"/>
      <c r="R140" s="265"/>
      <c r="S140" s="297"/>
      <c r="T140" s="297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8"/>
      <c r="F141" s="288"/>
      <c r="G141" s="288"/>
      <c r="H141" s="288"/>
      <c r="I141" s="288"/>
      <c r="J141" s="288"/>
      <c r="K141" s="288"/>
      <c r="L141" s="288"/>
      <c r="M141" s="288"/>
      <c r="N141" s="288"/>
      <c r="O141" s="288"/>
      <c r="P141" s="291"/>
      <c r="Q141" s="288"/>
      <c r="R141" s="265"/>
      <c r="S141" s="297"/>
      <c r="T141" s="297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8"/>
      <c r="F142" s="288"/>
      <c r="G142" s="288"/>
      <c r="H142" s="288"/>
      <c r="I142" s="288"/>
      <c r="J142" s="288"/>
      <c r="K142" s="288"/>
      <c r="L142" s="288"/>
      <c r="M142" s="288"/>
      <c r="N142" s="288"/>
      <c r="O142" s="288"/>
      <c r="P142" s="291"/>
      <c r="Q142" s="288"/>
      <c r="R142" s="265"/>
      <c r="S142" s="297"/>
      <c r="T142" s="297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8"/>
      <c r="F143" s="288"/>
      <c r="G143" s="288"/>
      <c r="H143" s="288"/>
      <c r="I143" s="288"/>
      <c r="J143" s="288"/>
      <c r="K143" s="288"/>
      <c r="L143" s="288"/>
      <c r="M143" s="288"/>
      <c r="N143" s="288"/>
      <c r="O143" s="288"/>
      <c r="P143" s="291"/>
      <c r="Q143" s="288"/>
      <c r="R143" s="265"/>
      <c r="S143" s="297"/>
      <c r="T143" s="297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8"/>
      <c r="F144" s="288"/>
      <c r="G144" s="288"/>
      <c r="H144" s="288"/>
      <c r="I144" s="288"/>
      <c r="J144" s="288"/>
      <c r="K144" s="288"/>
      <c r="L144" s="288"/>
      <c r="M144" s="288"/>
      <c r="N144" s="288"/>
      <c r="O144" s="288"/>
      <c r="P144" s="291"/>
      <c r="Q144" s="288"/>
      <c r="R144" s="265"/>
      <c r="S144" s="297"/>
      <c r="T144" s="297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8"/>
      <c r="F145" s="288"/>
      <c r="G145" s="288"/>
      <c r="H145" s="288"/>
      <c r="I145" s="288"/>
      <c r="J145" s="288"/>
      <c r="K145" s="288"/>
      <c r="L145" s="288"/>
      <c r="M145" s="288"/>
      <c r="N145" s="288"/>
      <c r="O145" s="288"/>
      <c r="P145" s="291"/>
      <c r="Q145" s="288"/>
      <c r="R145" s="265"/>
      <c r="S145" s="297"/>
      <c r="T145" s="297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8"/>
      <c r="F146" s="288"/>
      <c r="G146" s="288"/>
      <c r="H146" s="288"/>
      <c r="I146" s="288"/>
      <c r="J146" s="288"/>
      <c r="K146" s="288"/>
      <c r="L146" s="288"/>
      <c r="M146" s="288"/>
      <c r="N146" s="288"/>
      <c r="O146" s="288"/>
      <c r="P146" s="291"/>
      <c r="Q146" s="288"/>
      <c r="R146" s="265"/>
      <c r="S146" s="297"/>
      <c r="T146" s="297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91"/>
      <c r="Q147" s="288"/>
      <c r="R147" s="265"/>
      <c r="S147" s="297"/>
      <c r="T147" s="297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8"/>
      <c r="F148" s="288"/>
      <c r="G148" s="288"/>
      <c r="H148" s="288"/>
      <c r="I148" s="288"/>
      <c r="J148" s="288"/>
      <c r="K148" s="288"/>
      <c r="L148" s="288"/>
      <c r="M148" s="288"/>
      <c r="N148" s="288"/>
      <c r="O148" s="288"/>
      <c r="P148" s="291"/>
      <c r="Q148" s="288"/>
      <c r="R148" s="265"/>
      <c r="S148" s="297"/>
      <c r="T148" s="297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8"/>
      <c r="F149" s="288"/>
      <c r="G149" s="288"/>
      <c r="H149" s="288"/>
      <c r="I149" s="288"/>
      <c r="J149" s="288"/>
      <c r="K149" s="288"/>
      <c r="L149" s="288"/>
      <c r="M149" s="288"/>
      <c r="N149" s="288"/>
      <c r="O149" s="288"/>
      <c r="P149" s="291"/>
      <c r="Q149" s="288"/>
      <c r="R149" s="265"/>
      <c r="S149" s="297"/>
      <c r="T149" s="297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8"/>
      <c r="F150" s="288"/>
      <c r="G150" s="288"/>
      <c r="H150" s="288"/>
      <c r="I150" s="288"/>
      <c r="J150" s="288"/>
      <c r="K150" s="288"/>
      <c r="L150" s="288"/>
      <c r="M150" s="288"/>
      <c r="N150" s="288"/>
      <c r="O150" s="288"/>
      <c r="P150" s="291"/>
      <c r="Q150" s="288"/>
      <c r="R150" s="265"/>
      <c r="S150" s="297"/>
      <c r="T150" s="297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8"/>
      <c r="F151" s="288"/>
      <c r="G151" s="288"/>
      <c r="H151" s="288"/>
      <c r="I151" s="288"/>
      <c r="J151" s="288"/>
      <c r="K151" s="288"/>
      <c r="L151" s="288"/>
      <c r="M151" s="288"/>
      <c r="N151" s="288"/>
      <c r="O151" s="288"/>
      <c r="P151" s="291"/>
      <c r="Q151" s="288"/>
      <c r="R151" s="265"/>
      <c r="S151" s="297"/>
      <c r="T151" s="297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8"/>
      <c r="F152" s="288"/>
      <c r="G152" s="288"/>
      <c r="H152" s="288"/>
      <c r="I152" s="288"/>
      <c r="J152" s="288"/>
      <c r="K152" s="288"/>
      <c r="L152" s="288"/>
      <c r="M152" s="288"/>
      <c r="N152" s="288"/>
      <c r="O152" s="288"/>
      <c r="P152" s="291"/>
      <c r="Q152" s="288"/>
      <c r="R152" s="265"/>
      <c r="S152" s="297"/>
      <c r="T152" s="297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8"/>
      <c r="F153" s="288"/>
      <c r="G153" s="288"/>
      <c r="H153" s="288"/>
      <c r="I153" s="288"/>
      <c r="J153" s="288"/>
      <c r="K153" s="288"/>
      <c r="L153" s="288"/>
      <c r="M153" s="288"/>
      <c r="N153" s="288"/>
      <c r="O153" s="288"/>
      <c r="P153" s="291"/>
      <c r="Q153" s="288"/>
      <c r="R153" s="265"/>
      <c r="S153" s="297"/>
      <c r="T153" s="297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8"/>
      <c r="F154" s="288"/>
      <c r="G154" s="288"/>
      <c r="H154" s="288"/>
      <c r="I154" s="288"/>
      <c r="J154" s="288"/>
      <c r="K154" s="288"/>
      <c r="L154" s="288"/>
      <c r="M154" s="288"/>
      <c r="N154" s="288"/>
      <c r="O154" s="288"/>
      <c r="P154" s="291"/>
      <c r="Q154" s="288"/>
      <c r="R154" s="265"/>
      <c r="S154" s="297"/>
      <c r="T154" s="297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8"/>
      <c r="F155" s="288"/>
      <c r="G155" s="288"/>
      <c r="H155" s="288"/>
      <c r="I155" s="288"/>
      <c r="J155" s="288"/>
      <c r="K155" s="288"/>
      <c r="L155" s="288"/>
      <c r="M155" s="288"/>
      <c r="N155" s="288"/>
      <c r="O155" s="288"/>
      <c r="P155" s="291"/>
      <c r="Q155" s="288"/>
      <c r="R155" s="265"/>
      <c r="S155" s="297"/>
      <c r="T155" s="297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8"/>
      <c r="F156" s="288"/>
      <c r="G156" s="288"/>
      <c r="H156" s="288"/>
      <c r="I156" s="288"/>
      <c r="J156" s="288"/>
      <c r="K156" s="288"/>
      <c r="L156" s="288"/>
      <c r="M156" s="288"/>
      <c r="N156" s="288"/>
      <c r="O156" s="288"/>
      <c r="P156" s="291"/>
      <c r="Q156" s="288"/>
      <c r="R156" s="265"/>
      <c r="S156" s="297"/>
      <c r="T156" s="297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8"/>
      <c r="F157" s="288"/>
      <c r="G157" s="288"/>
      <c r="H157" s="288"/>
      <c r="I157" s="288"/>
      <c r="J157" s="288"/>
      <c r="K157" s="288"/>
      <c r="L157" s="288"/>
      <c r="M157" s="288"/>
      <c r="N157" s="288"/>
      <c r="O157" s="288"/>
      <c r="P157" s="291"/>
      <c r="Q157" s="288"/>
      <c r="R157" s="265"/>
      <c r="S157" s="297"/>
      <c r="T157" s="297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8"/>
      <c r="F158" s="288"/>
      <c r="G158" s="288"/>
      <c r="H158" s="288"/>
      <c r="I158" s="288"/>
      <c r="J158" s="288"/>
      <c r="K158" s="288"/>
      <c r="L158" s="288"/>
      <c r="M158" s="288"/>
      <c r="N158" s="288"/>
      <c r="O158" s="288"/>
      <c r="P158" s="291"/>
      <c r="Q158" s="288"/>
      <c r="R158" s="265"/>
      <c r="S158" s="297"/>
      <c r="T158" s="297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8"/>
      <c r="F159" s="288"/>
      <c r="G159" s="288"/>
      <c r="H159" s="288"/>
      <c r="I159" s="288"/>
      <c r="J159" s="288"/>
      <c r="K159" s="288"/>
      <c r="L159" s="288"/>
      <c r="M159" s="288"/>
      <c r="N159" s="288"/>
      <c r="O159" s="288"/>
      <c r="P159" s="291"/>
      <c r="Q159" s="288"/>
      <c r="R159" s="265"/>
      <c r="S159" s="297"/>
      <c r="T159" s="297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8"/>
      <c r="F160" s="288"/>
      <c r="G160" s="288"/>
      <c r="H160" s="288"/>
      <c r="I160" s="288"/>
      <c r="J160" s="288"/>
      <c r="K160" s="288"/>
      <c r="L160" s="288"/>
      <c r="M160" s="288"/>
      <c r="N160" s="288"/>
      <c r="O160" s="288"/>
      <c r="P160" s="291"/>
      <c r="Q160" s="288"/>
      <c r="R160" s="265"/>
      <c r="S160" s="297"/>
      <c r="T160" s="297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8"/>
      <c r="F161" s="288"/>
      <c r="G161" s="288"/>
      <c r="H161" s="288"/>
      <c r="I161" s="288"/>
      <c r="J161" s="288"/>
      <c r="K161" s="288"/>
      <c r="L161" s="288"/>
      <c r="M161" s="288"/>
      <c r="N161" s="288"/>
      <c r="O161" s="288"/>
      <c r="P161" s="291"/>
      <c r="Q161" s="288"/>
      <c r="R161" s="265"/>
      <c r="S161" s="297"/>
      <c r="T161" s="297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8"/>
      <c r="F162" s="288"/>
      <c r="G162" s="288"/>
      <c r="H162" s="288"/>
      <c r="I162" s="288"/>
      <c r="J162" s="288"/>
      <c r="K162" s="288"/>
      <c r="L162" s="288"/>
      <c r="M162" s="288"/>
      <c r="N162" s="288"/>
      <c r="O162" s="288"/>
      <c r="P162" s="291"/>
      <c r="Q162" s="288"/>
      <c r="R162" s="265"/>
      <c r="S162" s="297"/>
      <c r="T162" s="297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8"/>
      <c r="F163" s="288"/>
      <c r="G163" s="288"/>
      <c r="H163" s="288"/>
      <c r="I163" s="288"/>
      <c r="J163" s="288"/>
      <c r="K163" s="288"/>
      <c r="L163" s="288"/>
      <c r="M163" s="288"/>
      <c r="N163" s="288"/>
      <c r="O163" s="288"/>
      <c r="P163" s="291"/>
      <c r="Q163" s="288"/>
      <c r="R163" s="265"/>
      <c r="S163" s="297"/>
      <c r="T163" s="297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8"/>
      <c r="F164" s="288"/>
      <c r="G164" s="288"/>
      <c r="H164" s="288"/>
      <c r="I164" s="288"/>
      <c r="J164" s="288"/>
      <c r="K164" s="288"/>
      <c r="L164" s="288"/>
      <c r="M164" s="288"/>
      <c r="N164" s="288"/>
      <c r="O164" s="288"/>
      <c r="P164" s="291"/>
      <c r="Q164" s="288"/>
      <c r="R164" s="265"/>
      <c r="S164" s="297"/>
      <c r="T164" s="297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8"/>
      <c r="F165" s="288"/>
      <c r="G165" s="288"/>
      <c r="H165" s="288"/>
      <c r="I165" s="288"/>
      <c r="J165" s="288"/>
      <c r="K165" s="288"/>
      <c r="L165" s="288"/>
      <c r="M165" s="288"/>
      <c r="N165" s="288"/>
      <c r="O165" s="288"/>
      <c r="P165" s="291"/>
      <c r="Q165" s="288"/>
      <c r="R165" s="265"/>
      <c r="S165" s="297"/>
      <c r="T165" s="297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8"/>
      <c r="F166" s="288"/>
      <c r="G166" s="288"/>
      <c r="H166" s="288"/>
      <c r="I166" s="288"/>
      <c r="J166" s="288"/>
      <c r="K166" s="288"/>
      <c r="L166" s="288"/>
      <c r="M166" s="288"/>
      <c r="N166" s="288"/>
      <c r="O166" s="288"/>
      <c r="P166" s="291"/>
      <c r="Q166" s="288"/>
      <c r="R166" s="265"/>
      <c r="S166" s="297"/>
      <c r="T166" s="297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8"/>
      <c r="F167" s="288"/>
      <c r="G167" s="288"/>
      <c r="H167" s="288"/>
      <c r="I167" s="288"/>
      <c r="J167" s="288"/>
      <c r="K167" s="288"/>
      <c r="L167" s="288"/>
      <c r="M167" s="288"/>
      <c r="N167" s="288"/>
      <c r="O167" s="288"/>
      <c r="P167" s="291"/>
      <c r="Q167" s="288"/>
      <c r="R167" s="265"/>
      <c r="S167" s="297"/>
      <c r="T167" s="297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8"/>
      <c r="F168" s="288"/>
      <c r="G168" s="288"/>
      <c r="H168" s="288"/>
      <c r="I168" s="288"/>
      <c r="J168" s="288"/>
      <c r="K168" s="288"/>
      <c r="L168" s="288"/>
      <c r="M168" s="288"/>
      <c r="N168" s="288"/>
      <c r="O168" s="288"/>
      <c r="P168" s="291"/>
      <c r="Q168" s="288"/>
      <c r="R168" s="265"/>
      <c r="S168" s="297"/>
      <c r="T168" s="297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8"/>
      <c r="F169" s="288"/>
      <c r="G169" s="288"/>
      <c r="H169" s="288"/>
      <c r="I169" s="288"/>
      <c r="J169" s="288"/>
      <c r="K169" s="288"/>
      <c r="L169" s="288"/>
      <c r="M169" s="288"/>
      <c r="N169" s="288"/>
      <c r="O169" s="288"/>
      <c r="P169" s="291"/>
      <c r="Q169" s="288"/>
      <c r="R169" s="265"/>
      <c r="S169" s="297"/>
      <c r="T169" s="297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8"/>
      <c r="F170" s="288"/>
      <c r="G170" s="288"/>
      <c r="H170" s="288"/>
      <c r="I170" s="288"/>
      <c r="J170" s="288"/>
      <c r="K170" s="288"/>
      <c r="L170" s="288"/>
      <c r="M170" s="288"/>
      <c r="N170" s="288"/>
      <c r="O170" s="288"/>
      <c r="P170" s="291"/>
      <c r="Q170" s="288"/>
      <c r="R170" s="265"/>
      <c r="S170" s="297"/>
      <c r="T170" s="297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8"/>
      <c r="F171" s="288"/>
      <c r="G171" s="288"/>
      <c r="H171" s="288"/>
      <c r="I171" s="288"/>
      <c r="J171" s="288"/>
      <c r="K171" s="288"/>
      <c r="L171" s="288"/>
      <c r="M171" s="288"/>
      <c r="N171" s="288"/>
      <c r="O171" s="288"/>
      <c r="P171" s="291"/>
      <c r="Q171" s="288"/>
      <c r="R171" s="265"/>
      <c r="S171" s="297"/>
      <c r="T171" s="297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8"/>
      <c r="F172" s="288"/>
      <c r="G172" s="288"/>
      <c r="H172" s="288"/>
      <c r="I172" s="288"/>
      <c r="J172" s="288"/>
      <c r="K172" s="288"/>
      <c r="L172" s="288"/>
      <c r="M172" s="288"/>
      <c r="N172" s="288"/>
      <c r="O172" s="288"/>
      <c r="P172" s="291"/>
      <c r="Q172" s="288"/>
      <c r="R172" s="265"/>
      <c r="S172" s="297"/>
      <c r="T172" s="297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8"/>
      <c r="F173" s="288"/>
      <c r="G173" s="288"/>
      <c r="H173" s="288"/>
      <c r="I173" s="288"/>
      <c r="J173" s="288"/>
      <c r="K173" s="288"/>
      <c r="L173" s="288"/>
      <c r="M173" s="288"/>
      <c r="N173" s="288"/>
      <c r="O173" s="288"/>
      <c r="P173" s="291"/>
      <c r="Q173" s="288"/>
      <c r="R173" s="265"/>
      <c r="S173" s="297"/>
      <c r="T173" s="297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8"/>
      <c r="F174" s="288"/>
      <c r="G174" s="288"/>
      <c r="H174" s="288"/>
      <c r="I174" s="288"/>
      <c r="J174" s="288"/>
      <c r="K174" s="288"/>
      <c r="L174" s="288"/>
      <c r="M174" s="288"/>
      <c r="N174" s="288"/>
      <c r="O174" s="288"/>
      <c r="P174" s="291"/>
      <c r="Q174" s="288"/>
      <c r="R174" s="265"/>
      <c r="S174" s="297"/>
      <c r="T174" s="297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8"/>
      <c r="F175" s="288"/>
      <c r="G175" s="288"/>
      <c r="H175" s="288"/>
      <c r="I175" s="288"/>
      <c r="J175" s="288"/>
      <c r="K175" s="288"/>
      <c r="L175" s="288"/>
      <c r="M175" s="288"/>
      <c r="N175" s="288"/>
      <c r="O175" s="288"/>
      <c r="P175" s="291"/>
      <c r="Q175" s="288"/>
      <c r="R175" s="265"/>
      <c r="S175" s="297"/>
      <c r="T175" s="297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8"/>
      <c r="F176" s="288"/>
      <c r="G176" s="288"/>
      <c r="H176" s="288"/>
      <c r="I176" s="288"/>
      <c r="J176" s="288"/>
      <c r="K176" s="288"/>
      <c r="L176" s="288"/>
      <c r="M176" s="288"/>
      <c r="N176" s="288"/>
      <c r="O176" s="288"/>
      <c r="P176" s="291"/>
      <c r="Q176" s="288"/>
      <c r="R176" s="265"/>
      <c r="S176" s="297"/>
      <c r="T176" s="297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8"/>
      <c r="F177" s="288"/>
      <c r="G177" s="288"/>
      <c r="H177" s="288"/>
      <c r="I177" s="288"/>
      <c r="J177" s="288"/>
      <c r="K177" s="288"/>
      <c r="L177" s="288"/>
      <c r="M177" s="288"/>
      <c r="N177" s="288"/>
      <c r="O177" s="288"/>
      <c r="P177" s="291"/>
      <c r="Q177" s="288"/>
      <c r="R177" s="265"/>
      <c r="S177" s="297"/>
      <c r="T177" s="297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8"/>
      <c r="F178" s="288"/>
      <c r="G178" s="288"/>
      <c r="H178" s="288"/>
      <c r="I178" s="288"/>
      <c r="J178" s="288"/>
      <c r="K178" s="288"/>
      <c r="L178" s="288"/>
      <c r="M178" s="288"/>
      <c r="N178" s="288"/>
      <c r="O178" s="288"/>
      <c r="P178" s="291"/>
      <c r="Q178" s="288"/>
      <c r="R178" s="265"/>
      <c r="S178" s="297"/>
      <c r="T178" s="297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8"/>
      <c r="F179" s="288"/>
      <c r="G179" s="288"/>
      <c r="H179" s="288"/>
      <c r="I179" s="288"/>
      <c r="J179" s="288"/>
      <c r="K179" s="288"/>
      <c r="L179" s="288"/>
      <c r="M179" s="288"/>
      <c r="N179" s="288"/>
      <c r="O179" s="288"/>
      <c r="P179" s="291"/>
      <c r="Q179" s="288"/>
      <c r="R179" s="265"/>
      <c r="S179" s="297"/>
      <c r="T179" s="297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8"/>
      <c r="F180" s="288"/>
      <c r="G180" s="288"/>
      <c r="H180" s="288"/>
      <c r="I180" s="288"/>
      <c r="J180" s="288"/>
      <c r="K180" s="288"/>
      <c r="L180" s="288"/>
      <c r="M180" s="288"/>
      <c r="N180" s="288"/>
      <c r="O180" s="288"/>
      <c r="P180" s="291"/>
      <c r="Q180" s="288"/>
      <c r="R180" s="265"/>
      <c r="S180" s="297"/>
      <c r="T180" s="297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8"/>
      <c r="F181" s="288"/>
      <c r="G181" s="288"/>
      <c r="H181" s="288"/>
      <c r="I181" s="288"/>
      <c r="J181" s="288"/>
      <c r="K181" s="288"/>
      <c r="L181" s="288"/>
      <c r="M181" s="288"/>
      <c r="N181" s="288"/>
      <c r="O181" s="288"/>
      <c r="P181" s="291"/>
      <c r="Q181" s="288"/>
      <c r="R181" s="265"/>
      <c r="S181" s="297"/>
      <c r="T181" s="297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8"/>
      <c r="F182" s="288"/>
      <c r="G182" s="288"/>
      <c r="H182" s="288"/>
      <c r="I182" s="288"/>
      <c r="J182" s="288"/>
      <c r="K182" s="288"/>
      <c r="L182" s="288"/>
      <c r="M182" s="288"/>
      <c r="N182" s="288"/>
      <c r="O182" s="288"/>
      <c r="P182" s="291"/>
      <c r="Q182" s="288"/>
      <c r="R182" s="265"/>
      <c r="S182" s="297"/>
      <c r="T182" s="297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8"/>
      <c r="F183" s="288"/>
      <c r="G183" s="288"/>
      <c r="H183" s="288"/>
      <c r="I183" s="288"/>
      <c r="J183" s="288"/>
      <c r="K183" s="288"/>
      <c r="L183" s="288"/>
      <c r="M183" s="288"/>
      <c r="N183" s="288"/>
      <c r="O183" s="288"/>
      <c r="P183" s="291"/>
      <c r="Q183" s="288"/>
      <c r="R183" s="265"/>
      <c r="S183" s="297"/>
      <c r="T183" s="297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8"/>
      <c r="F184" s="288"/>
      <c r="G184" s="288"/>
      <c r="H184" s="288"/>
      <c r="I184" s="288"/>
      <c r="J184" s="288"/>
      <c r="K184" s="288"/>
      <c r="L184" s="288"/>
      <c r="M184" s="288"/>
      <c r="N184" s="288"/>
      <c r="O184" s="288"/>
      <c r="P184" s="291"/>
      <c r="Q184" s="288"/>
      <c r="R184" s="265"/>
      <c r="S184" s="297"/>
      <c r="T184" s="297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8"/>
      <c r="F185" s="288"/>
      <c r="G185" s="288"/>
      <c r="H185" s="288"/>
      <c r="I185" s="288"/>
      <c r="J185" s="288"/>
      <c r="K185" s="288"/>
      <c r="L185" s="288"/>
      <c r="M185" s="288"/>
      <c r="N185" s="288"/>
      <c r="O185" s="288"/>
      <c r="P185" s="291"/>
      <c r="Q185" s="288"/>
      <c r="R185" s="265"/>
      <c r="S185" s="297"/>
      <c r="T185" s="297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8"/>
      <c r="F186" s="288"/>
      <c r="G186" s="288"/>
      <c r="H186" s="288"/>
      <c r="I186" s="288"/>
      <c r="J186" s="288"/>
      <c r="K186" s="288"/>
      <c r="L186" s="288"/>
      <c r="M186" s="288"/>
      <c r="N186" s="288"/>
      <c r="O186" s="288"/>
      <c r="P186" s="291"/>
      <c r="Q186" s="288"/>
      <c r="R186" s="265"/>
      <c r="S186" s="297"/>
      <c r="T186" s="297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8"/>
      <c r="F187" s="288"/>
      <c r="G187" s="288"/>
      <c r="H187" s="288"/>
      <c r="I187" s="288"/>
      <c r="J187" s="288"/>
      <c r="K187" s="288"/>
      <c r="L187" s="288"/>
      <c r="M187" s="288"/>
      <c r="N187" s="288"/>
      <c r="O187" s="288"/>
      <c r="P187" s="291"/>
      <c r="Q187" s="288"/>
      <c r="R187" s="265"/>
      <c r="S187" s="297"/>
      <c r="T187" s="297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8"/>
      <c r="F188" s="288"/>
      <c r="G188" s="288"/>
      <c r="H188" s="288"/>
      <c r="I188" s="288"/>
      <c r="J188" s="288"/>
      <c r="K188" s="288"/>
      <c r="L188" s="288"/>
      <c r="M188" s="288"/>
      <c r="N188" s="288"/>
      <c r="O188" s="288"/>
      <c r="P188" s="291"/>
      <c r="Q188" s="288"/>
      <c r="R188" s="265"/>
      <c r="S188" s="297"/>
      <c r="T188" s="297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8"/>
      <c r="F189" s="288"/>
      <c r="G189" s="288"/>
      <c r="H189" s="288"/>
      <c r="I189" s="288"/>
      <c r="J189" s="288"/>
      <c r="K189" s="288"/>
      <c r="L189" s="288"/>
      <c r="M189" s="288"/>
      <c r="N189" s="288"/>
      <c r="O189" s="288"/>
      <c r="P189" s="291"/>
      <c r="Q189" s="288"/>
      <c r="R189" s="265"/>
      <c r="S189" s="297"/>
      <c r="T189" s="297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8"/>
      <c r="F190" s="288"/>
      <c r="G190" s="288"/>
      <c r="H190" s="288"/>
      <c r="I190" s="288"/>
      <c r="J190" s="288"/>
      <c r="K190" s="288"/>
      <c r="L190" s="288"/>
      <c r="M190" s="288"/>
      <c r="N190" s="288"/>
      <c r="O190" s="288"/>
      <c r="P190" s="291"/>
      <c r="Q190" s="288"/>
      <c r="R190" s="265"/>
      <c r="S190" s="297"/>
      <c r="T190" s="297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8"/>
      <c r="F191" s="288"/>
      <c r="G191" s="288"/>
      <c r="H191" s="288"/>
      <c r="I191" s="288"/>
      <c r="J191" s="288"/>
      <c r="K191" s="288"/>
      <c r="L191" s="288"/>
      <c r="M191" s="288"/>
      <c r="N191" s="288"/>
      <c r="O191" s="288"/>
      <c r="P191" s="291"/>
      <c r="Q191" s="288"/>
      <c r="R191" s="265"/>
      <c r="S191" s="297"/>
      <c r="T191" s="297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8"/>
      <c r="F192" s="288"/>
      <c r="G192" s="288"/>
      <c r="H192" s="288"/>
      <c r="I192" s="288"/>
      <c r="J192" s="288"/>
      <c r="K192" s="288"/>
      <c r="L192" s="288"/>
      <c r="M192" s="288"/>
      <c r="N192" s="288"/>
      <c r="O192" s="288"/>
      <c r="P192" s="291"/>
      <c r="Q192" s="288"/>
      <c r="R192" s="265"/>
      <c r="S192" s="297"/>
      <c r="T192" s="297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8"/>
      <c r="F193" s="288"/>
      <c r="G193" s="288"/>
      <c r="H193" s="288"/>
      <c r="I193" s="288"/>
      <c r="J193" s="288"/>
      <c r="K193" s="288"/>
      <c r="L193" s="288"/>
      <c r="M193" s="288"/>
      <c r="N193" s="288"/>
      <c r="O193" s="288"/>
      <c r="P193" s="291"/>
      <c r="Q193" s="288"/>
      <c r="R193" s="265"/>
      <c r="S193" s="297"/>
      <c r="T193" s="297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8"/>
      <c r="F194" s="288"/>
      <c r="G194" s="288"/>
      <c r="H194" s="288"/>
      <c r="I194" s="288"/>
      <c r="J194" s="288"/>
      <c r="K194" s="288"/>
      <c r="L194" s="288"/>
      <c r="M194" s="288"/>
      <c r="N194" s="288"/>
      <c r="O194" s="288"/>
      <c r="P194" s="291"/>
      <c r="Q194" s="288"/>
      <c r="R194" s="265"/>
      <c r="S194" s="297"/>
      <c r="T194" s="297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8"/>
      <c r="F195" s="288"/>
      <c r="G195" s="288"/>
      <c r="H195" s="288"/>
      <c r="I195" s="288"/>
      <c r="J195" s="288"/>
      <c r="K195" s="288"/>
      <c r="L195" s="288"/>
      <c r="M195" s="288"/>
      <c r="N195" s="288"/>
      <c r="O195" s="288"/>
      <c r="P195" s="291"/>
      <c r="Q195" s="288"/>
      <c r="R195" s="265"/>
      <c r="S195" s="297"/>
      <c r="T195" s="297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8"/>
      <c r="F196" s="288"/>
      <c r="G196" s="288"/>
      <c r="H196" s="288"/>
      <c r="I196" s="288"/>
      <c r="J196" s="288"/>
      <c r="K196" s="288"/>
      <c r="L196" s="288"/>
      <c r="M196" s="288"/>
      <c r="N196" s="288"/>
      <c r="O196" s="288"/>
      <c r="P196" s="291"/>
      <c r="Q196" s="288"/>
      <c r="R196" s="265"/>
      <c r="S196" s="297"/>
      <c r="T196" s="297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8"/>
      <c r="F197" s="288"/>
      <c r="G197" s="288"/>
      <c r="H197" s="288"/>
      <c r="I197" s="288"/>
      <c r="J197" s="288"/>
      <c r="K197" s="288"/>
      <c r="L197" s="288"/>
      <c r="M197" s="288"/>
      <c r="N197" s="288"/>
      <c r="O197" s="288"/>
      <c r="P197" s="291"/>
      <c r="Q197" s="288"/>
      <c r="R197" s="265"/>
      <c r="S197" s="297"/>
      <c r="T197" s="297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8"/>
      <c r="F198" s="288"/>
      <c r="G198" s="288"/>
      <c r="H198" s="288"/>
      <c r="I198" s="288"/>
      <c r="J198" s="288"/>
      <c r="K198" s="288"/>
      <c r="L198" s="288"/>
      <c r="M198" s="288"/>
      <c r="N198" s="288"/>
      <c r="O198" s="288"/>
      <c r="P198" s="291"/>
      <c r="Q198" s="288"/>
      <c r="R198" s="265"/>
      <c r="S198" s="297"/>
      <c r="T198" s="297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8"/>
      <c r="F199" s="288"/>
      <c r="G199" s="288"/>
      <c r="H199" s="288"/>
      <c r="I199" s="288"/>
      <c r="J199" s="288"/>
      <c r="K199" s="288"/>
      <c r="L199" s="288"/>
      <c r="M199" s="288"/>
      <c r="N199" s="288"/>
      <c r="O199" s="288"/>
      <c r="P199" s="291"/>
      <c r="Q199" s="288"/>
      <c r="R199" s="265"/>
      <c r="S199" s="297"/>
      <c r="T199" s="297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8"/>
      <c r="F200" s="288"/>
      <c r="G200" s="288"/>
      <c r="H200" s="288"/>
      <c r="I200" s="288"/>
      <c r="J200" s="288"/>
      <c r="K200" s="288"/>
      <c r="L200" s="288"/>
      <c r="M200" s="288"/>
      <c r="N200" s="288"/>
      <c r="O200" s="288"/>
      <c r="P200" s="291"/>
      <c r="Q200" s="288"/>
      <c r="R200" s="265"/>
      <c r="S200" s="297"/>
      <c r="T200" s="297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8"/>
      <c r="F201" s="288"/>
      <c r="G201" s="288"/>
      <c r="H201" s="288"/>
      <c r="I201" s="288"/>
      <c r="J201" s="288"/>
      <c r="K201" s="288"/>
      <c r="L201" s="288"/>
      <c r="M201" s="288"/>
      <c r="N201" s="288"/>
      <c r="O201" s="288"/>
      <c r="P201" s="291"/>
      <c r="Q201" s="288"/>
      <c r="R201" s="265"/>
      <c r="S201" s="297"/>
      <c r="T201" s="297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8"/>
      <c r="F202" s="288"/>
      <c r="G202" s="288"/>
      <c r="H202" s="288"/>
      <c r="I202" s="288"/>
      <c r="J202" s="288"/>
      <c r="K202" s="288"/>
      <c r="L202" s="288"/>
      <c r="M202" s="288"/>
      <c r="N202" s="288"/>
      <c r="O202" s="288"/>
      <c r="P202" s="291"/>
      <c r="Q202" s="288"/>
      <c r="R202" s="265"/>
      <c r="S202" s="297"/>
      <c r="T202" s="297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8"/>
      <c r="F203" s="288"/>
      <c r="G203" s="288"/>
      <c r="H203" s="288"/>
      <c r="I203" s="288"/>
      <c r="J203" s="288"/>
      <c r="K203" s="288"/>
      <c r="L203" s="288"/>
      <c r="M203" s="288"/>
      <c r="N203" s="288"/>
      <c r="O203" s="288"/>
      <c r="P203" s="291"/>
      <c r="Q203" s="288"/>
      <c r="R203" s="265"/>
      <c r="S203" s="297"/>
      <c r="T203" s="297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8"/>
      <c r="F204" s="288"/>
      <c r="G204" s="288"/>
      <c r="H204" s="288"/>
      <c r="I204" s="288"/>
      <c r="J204" s="288"/>
      <c r="K204" s="288"/>
      <c r="L204" s="288"/>
      <c r="M204" s="288"/>
      <c r="N204" s="288"/>
      <c r="O204" s="288"/>
      <c r="P204" s="291"/>
      <c r="Q204" s="288"/>
      <c r="R204" s="265"/>
      <c r="S204" s="297"/>
      <c r="T204" s="297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8"/>
      <c r="F205" s="288"/>
      <c r="G205" s="288"/>
      <c r="H205" s="288"/>
      <c r="I205" s="288"/>
      <c r="J205" s="288"/>
      <c r="K205" s="288"/>
      <c r="L205" s="288"/>
      <c r="M205" s="288"/>
      <c r="N205" s="288"/>
      <c r="O205" s="288"/>
      <c r="P205" s="291"/>
      <c r="Q205" s="288"/>
      <c r="R205" s="265"/>
      <c r="S205" s="297"/>
      <c r="T205" s="297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8"/>
      <c r="F206" s="288"/>
      <c r="G206" s="288"/>
      <c r="H206" s="288"/>
      <c r="I206" s="288"/>
      <c r="J206" s="288"/>
      <c r="K206" s="288"/>
      <c r="L206" s="288"/>
      <c r="M206" s="288"/>
      <c r="N206" s="288"/>
      <c r="O206" s="288"/>
      <c r="P206" s="291"/>
      <c r="Q206" s="288"/>
      <c r="R206" s="265"/>
      <c r="S206" s="297"/>
      <c r="T206" s="297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8"/>
      <c r="F207" s="288"/>
      <c r="G207" s="288"/>
      <c r="H207" s="288"/>
      <c r="I207" s="288"/>
      <c r="J207" s="288"/>
      <c r="K207" s="288"/>
      <c r="L207" s="288"/>
      <c r="M207" s="288"/>
      <c r="N207" s="288"/>
      <c r="O207" s="288"/>
      <c r="P207" s="291"/>
      <c r="Q207" s="288"/>
      <c r="R207" s="265"/>
      <c r="S207" s="297"/>
      <c r="T207" s="297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8"/>
      <c r="F208" s="288"/>
      <c r="G208" s="288"/>
      <c r="H208" s="288"/>
      <c r="I208" s="288"/>
      <c r="J208" s="288"/>
      <c r="K208" s="288"/>
      <c r="L208" s="288"/>
      <c r="M208" s="288"/>
      <c r="N208" s="288"/>
      <c r="O208" s="288"/>
      <c r="P208" s="291"/>
      <c r="Q208" s="288"/>
      <c r="R208" s="265"/>
      <c r="S208" s="297"/>
      <c r="T208" s="297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8"/>
      <c r="F209" s="288"/>
      <c r="G209" s="288"/>
      <c r="H209" s="288"/>
      <c r="I209" s="288"/>
      <c r="J209" s="288"/>
      <c r="K209" s="288"/>
      <c r="L209" s="288"/>
      <c r="M209" s="288"/>
      <c r="N209" s="288"/>
      <c r="O209" s="288"/>
      <c r="P209" s="291"/>
      <c r="Q209" s="288"/>
      <c r="R209" s="265"/>
      <c r="S209" s="297"/>
      <c r="T209" s="297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8"/>
      <c r="F210" s="288"/>
      <c r="G210" s="288"/>
      <c r="H210" s="288"/>
      <c r="I210" s="288"/>
      <c r="J210" s="288"/>
      <c r="K210" s="288"/>
      <c r="L210" s="288"/>
      <c r="M210" s="288"/>
      <c r="N210" s="288"/>
      <c r="O210" s="288"/>
      <c r="P210" s="291"/>
      <c r="Q210" s="288"/>
      <c r="R210" s="265"/>
      <c r="S210" s="297"/>
      <c r="T210" s="297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8"/>
      <c r="F211" s="288"/>
      <c r="G211" s="288"/>
      <c r="H211" s="288"/>
      <c r="I211" s="288"/>
      <c r="J211" s="288"/>
      <c r="K211" s="288"/>
      <c r="L211" s="288"/>
      <c r="M211" s="288"/>
      <c r="N211" s="288"/>
      <c r="O211" s="288"/>
      <c r="P211" s="291"/>
      <c r="Q211" s="288"/>
      <c r="R211" s="265"/>
      <c r="S211" s="297"/>
      <c r="T211" s="297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8"/>
      <c r="F212" s="288"/>
      <c r="G212" s="288"/>
      <c r="H212" s="288"/>
      <c r="I212" s="288"/>
      <c r="J212" s="288"/>
      <c r="K212" s="288"/>
      <c r="L212" s="288"/>
      <c r="M212" s="288"/>
      <c r="N212" s="288"/>
      <c r="O212" s="288"/>
      <c r="P212" s="291"/>
      <c r="Q212" s="288"/>
      <c r="R212" s="265"/>
      <c r="S212" s="297"/>
      <c r="T212" s="297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8"/>
      <c r="F213" s="288"/>
      <c r="G213" s="288"/>
      <c r="H213" s="288"/>
      <c r="I213" s="288"/>
      <c r="J213" s="288"/>
      <c r="K213" s="288"/>
      <c r="L213" s="288"/>
      <c r="M213" s="288"/>
      <c r="N213" s="288"/>
      <c r="O213" s="288"/>
      <c r="P213" s="291"/>
      <c r="Q213" s="288"/>
      <c r="R213" s="265"/>
      <c r="S213" s="297"/>
      <c r="T213" s="297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8"/>
      <c r="F214" s="288"/>
      <c r="G214" s="288"/>
      <c r="H214" s="288"/>
      <c r="I214" s="288"/>
      <c r="J214" s="288"/>
      <c r="K214" s="288"/>
      <c r="L214" s="288"/>
      <c r="M214" s="288"/>
      <c r="N214" s="288"/>
      <c r="O214" s="288"/>
      <c r="P214" s="291"/>
      <c r="Q214" s="288"/>
      <c r="R214" s="265"/>
      <c r="S214" s="297"/>
      <c r="T214" s="297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8"/>
      <c r="F215" s="288"/>
      <c r="G215" s="288"/>
      <c r="H215" s="288"/>
      <c r="I215" s="288"/>
      <c r="J215" s="288"/>
      <c r="K215" s="288"/>
      <c r="L215" s="288"/>
      <c r="M215" s="288"/>
      <c r="N215" s="288"/>
      <c r="O215" s="288"/>
      <c r="P215" s="291"/>
      <c r="Q215" s="288"/>
      <c r="R215" s="265"/>
      <c r="S215" s="297"/>
      <c r="T215" s="297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8"/>
      <c r="F216" s="288"/>
      <c r="G216" s="288"/>
      <c r="H216" s="288"/>
      <c r="I216" s="288"/>
      <c r="J216" s="288"/>
      <c r="K216" s="288"/>
      <c r="L216" s="288"/>
      <c r="M216" s="288"/>
      <c r="N216" s="288"/>
      <c r="O216" s="288"/>
      <c r="P216" s="291"/>
      <c r="Q216" s="288"/>
      <c r="R216" s="265"/>
      <c r="S216" s="297"/>
      <c r="T216" s="297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8"/>
      <c r="F217" s="288"/>
      <c r="G217" s="288"/>
      <c r="H217" s="288"/>
      <c r="I217" s="288"/>
      <c r="J217" s="288"/>
      <c r="K217" s="288"/>
      <c r="L217" s="288"/>
      <c r="M217" s="288"/>
      <c r="N217" s="288"/>
      <c r="O217" s="288"/>
      <c r="P217" s="291"/>
      <c r="Q217" s="288"/>
      <c r="R217" s="265"/>
      <c r="S217" s="297"/>
      <c r="T217" s="297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8"/>
      <c r="F218" s="288"/>
      <c r="G218" s="288"/>
      <c r="H218" s="288"/>
      <c r="I218" s="288"/>
      <c r="J218" s="288"/>
      <c r="K218" s="288"/>
      <c r="L218" s="288"/>
      <c r="M218" s="288"/>
      <c r="N218" s="288"/>
      <c r="O218" s="288"/>
      <c r="P218" s="291"/>
      <c r="Q218" s="288"/>
      <c r="R218" s="265"/>
      <c r="S218" s="297"/>
      <c r="T218" s="297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8"/>
      <c r="F219" s="288"/>
      <c r="G219" s="288"/>
      <c r="H219" s="288"/>
      <c r="I219" s="288"/>
      <c r="J219" s="288"/>
      <c r="K219" s="288"/>
      <c r="L219" s="288"/>
      <c r="M219" s="288"/>
      <c r="N219" s="288"/>
      <c r="O219" s="288"/>
      <c r="P219" s="291"/>
      <c r="Q219" s="288"/>
      <c r="R219" s="265"/>
      <c r="S219" s="297"/>
      <c r="T219" s="297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8"/>
      <c r="F220" s="288"/>
      <c r="G220" s="288"/>
      <c r="H220" s="288"/>
      <c r="I220" s="288"/>
      <c r="J220" s="288"/>
      <c r="K220" s="288"/>
      <c r="L220" s="288"/>
      <c r="M220" s="288"/>
      <c r="N220" s="288"/>
      <c r="O220" s="288"/>
      <c r="P220" s="291"/>
      <c r="Q220" s="288"/>
      <c r="R220" s="265"/>
      <c r="S220" s="297"/>
      <c r="T220" s="297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8"/>
      <c r="F221" s="288"/>
      <c r="G221" s="288"/>
      <c r="H221" s="288"/>
      <c r="I221" s="288"/>
      <c r="J221" s="288"/>
      <c r="K221" s="288"/>
      <c r="L221" s="288"/>
      <c r="M221" s="288"/>
      <c r="N221" s="288"/>
      <c r="O221" s="288"/>
      <c r="P221" s="291"/>
      <c r="Q221" s="288"/>
      <c r="R221" s="265"/>
      <c r="S221" s="297"/>
      <c r="T221" s="297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8"/>
      <c r="F222" s="288"/>
      <c r="G222" s="288"/>
      <c r="H222" s="288"/>
      <c r="I222" s="288"/>
      <c r="J222" s="288"/>
      <c r="K222" s="288"/>
      <c r="L222" s="288"/>
      <c r="M222" s="288"/>
      <c r="N222" s="288"/>
      <c r="O222" s="288"/>
      <c r="P222" s="291"/>
      <c r="Q222" s="288"/>
      <c r="R222" s="265"/>
      <c r="S222" s="297"/>
      <c r="T222" s="297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8"/>
      <c r="F223" s="288"/>
      <c r="G223" s="288"/>
      <c r="H223" s="288"/>
      <c r="I223" s="288"/>
      <c r="J223" s="288"/>
      <c r="K223" s="288"/>
      <c r="L223" s="288"/>
      <c r="M223" s="288"/>
      <c r="N223" s="288"/>
      <c r="O223" s="288"/>
      <c r="P223" s="291"/>
      <c r="Q223" s="288"/>
      <c r="R223" s="265"/>
      <c r="S223" s="297"/>
      <c r="T223" s="297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8"/>
      <c r="F224" s="288"/>
      <c r="G224" s="288"/>
      <c r="H224" s="288"/>
      <c r="I224" s="288"/>
      <c r="J224" s="288"/>
      <c r="K224" s="288"/>
      <c r="L224" s="288"/>
      <c r="M224" s="288"/>
      <c r="N224" s="288"/>
      <c r="O224" s="288"/>
      <c r="P224" s="291"/>
      <c r="Q224" s="288"/>
      <c r="R224" s="265"/>
      <c r="S224" s="297"/>
      <c r="T224" s="297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8"/>
      <c r="F225" s="288"/>
      <c r="G225" s="288"/>
      <c r="H225" s="288"/>
      <c r="I225" s="288"/>
      <c r="J225" s="288"/>
      <c r="K225" s="288"/>
      <c r="L225" s="288"/>
      <c r="M225" s="288"/>
      <c r="N225" s="288"/>
      <c r="O225" s="288"/>
      <c r="P225" s="291"/>
      <c r="Q225" s="288"/>
      <c r="R225" s="265"/>
      <c r="S225" s="297"/>
      <c r="T225" s="297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8"/>
      <c r="F226" s="288"/>
      <c r="G226" s="288"/>
      <c r="H226" s="288"/>
      <c r="I226" s="288"/>
      <c r="J226" s="288"/>
      <c r="K226" s="288"/>
      <c r="L226" s="288"/>
      <c r="M226" s="288"/>
      <c r="N226" s="288"/>
      <c r="O226" s="288"/>
      <c r="P226" s="291"/>
      <c r="Q226" s="288"/>
      <c r="R226" s="265"/>
      <c r="S226" s="297"/>
      <c r="T226" s="297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8"/>
      <c r="F227" s="288"/>
      <c r="G227" s="288"/>
      <c r="H227" s="288"/>
      <c r="I227" s="288"/>
      <c r="J227" s="288"/>
      <c r="K227" s="288"/>
      <c r="L227" s="288"/>
      <c r="M227" s="288"/>
      <c r="N227" s="288"/>
      <c r="O227" s="288"/>
      <c r="P227" s="291"/>
      <c r="Q227" s="288"/>
      <c r="R227" s="265"/>
      <c r="S227" s="297"/>
      <c r="T227" s="297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8"/>
      <c r="F228" s="288"/>
      <c r="G228" s="288"/>
      <c r="H228" s="288"/>
      <c r="I228" s="288"/>
      <c r="J228" s="288"/>
      <c r="K228" s="288"/>
      <c r="L228" s="288"/>
      <c r="M228" s="288"/>
      <c r="N228" s="288"/>
      <c r="O228" s="288"/>
      <c r="P228" s="291"/>
      <c r="Q228" s="288"/>
      <c r="R228" s="265"/>
      <c r="S228" s="297"/>
      <c r="T228" s="297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8"/>
      <c r="F229" s="288"/>
      <c r="G229" s="288"/>
      <c r="H229" s="288"/>
      <c r="I229" s="288"/>
      <c r="J229" s="288"/>
      <c r="K229" s="288"/>
      <c r="L229" s="288"/>
      <c r="M229" s="288"/>
      <c r="N229" s="288"/>
      <c r="O229" s="288"/>
      <c r="P229" s="291"/>
      <c r="Q229" s="288"/>
      <c r="R229" s="265"/>
      <c r="S229" s="297"/>
      <c r="T229" s="297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8"/>
      <c r="F230" s="288"/>
      <c r="G230" s="288"/>
      <c r="H230" s="288"/>
      <c r="I230" s="288"/>
      <c r="J230" s="288"/>
      <c r="K230" s="288"/>
      <c r="L230" s="288"/>
      <c r="M230" s="288"/>
      <c r="N230" s="288"/>
      <c r="O230" s="288"/>
      <c r="P230" s="291"/>
      <c r="Q230" s="288"/>
      <c r="R230" s="265"/>
      <c r="S230" s="297"/>
      <c r="T230" s="297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8"/>
      <c r="F231" s="288"/>
      <c r="G231" s="288"/>
      <c r="H231" s="288"/>
      <c r="I231" s="288"/>
      <c r="J231" s="288"/>
      <c r="K231" s="288"/>
      <c r="L231" s="288"/>
      <c r="M231" s="288"/>
      <c r="N231" s="288"/>
      <c r="O231" s="288"/>
      <c r="P231" s="291"/>
      <c r="Q231" s="288"/>
      <c r="R231" s="265"/>
      <c r="S231" s="297"/>
      <c r="T231" s="297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8"/>
      <c r="F232" s="288"/>
      <c r="G232" s="288"/>
      <c r="H232" s="288"/>
      <c r="I232" s="288"/>
      <c r="J232" s="288"/>
      <c r="K232" s="288"/>
      <c r="L232" s="288"/>
      <c r="M232" s="288"/>
      <c r="N232" s="288"/>
      <c r="O232" s="288"/>
      <c r="P232" s="291"/>
      <c r="Q232" s="288"/>
      <c r="R232" s="265"/>
      <c r="S232" s="297"/>
      <c r="T232" s="297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8"/>
      <c r="F233" s="288"/>
      <c r="G233" s="288"/>
      <c r="H233" s="288"/>
      <c r="I233" s="288"/>
      <c r="J233" s="288"/>
      <c r="K233" s="288"/>
      <c r="L233" s="288"/>
      <c r="M233" s="288"/>
      <c r="N233" s="288"/>
      <c r="O233" s="288"/>
      <c r="P233" s="291"/>
      <c r="Q233" s="288"/>
      <c r="R233" s="265"/>
      <c r="S233" s="297"/>
      <c r="T233" s="297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8"/>
      <c r="F234" s="288"/>
      <c r="G234" s="288"/>
      <c r="H234" s="288"/>
      <c r="I234" s="288"/>
      <c r="J234" s="288"/>
      <c r="K234" s="288"/>
      <c r="L234" s="288"/>
      <c r="M234" s="288"/>
      <c r="N234" s="288"/>
      <c r="O234" s="288"/>
      <c r="P234" s="291"/>
      <c r="Q234" s="288"/>
      <c r="R234" s="265"/>
      <c r="S234" s="297"/>
      <c r="T234" s="297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8"/>
      <c r="F235" s="288"/>
      <c r="G235" s="288"/>
      <c r="H235" s="288"/>
      <c r="I235" s="288"/>
      <c r="J235" s="288"/>
      <c r="K235" s="288"/>
      <c r="L235" s="288"/>
      <c r="M235" s="288"/>
      <c r="N235" s="288"/>
      <c r="O235" s="288"/>
      <c r="P235" s="291"/>
      <c r="Q235" s="288"/>
      <c r="R235" s="265"/>
      <c r="S235" s="297"/>
      <c r="T235" s="297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8"/>
      <c r="F236" s="288"/>
      <c r="G236" s="288"/>
      <c r="H236" s="288"/>
      <c r="I236" s="288"/>
      <c r="J236" s="288"/>
      <c r="K236" s="288"/>
      <c r="L236" s="288"/>
      <c r="M236" s="288"/>
      <c r="N236" s="288"/>
      <c r="O236" s="288"/>
      <c r="P236" s="291"/>
      <c r="Q236" s="288"/>
      <c r="R236" s="265"/>
      <c r="S236" s="297"/>
      <c r="T236" s="297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8"/>
      <c r="F237" s="288"/>
      <c r="G237" s="288"/>
      <c r="H237" s="288"/>
      <c r="I237" s="288"/>
      <c r="J237" s="288"/>
      <c r="K237" s="288"/>
      <c r="L237" s="288"/>
      <c r="M237" s="288"/>
      <c r="N237" s="288"/>
      <c r="O237" s="288"/>
      <c r="P237" s="291"/>
      <c r="Q237" s="288"/>
      <c r="R237" s="265"/>
      <c r="S237" s="297"/>
      <c r="T237" s="297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8"/>
      <c r="F238" s="288"/>
      <c r="G238" s="288"/>
      <c r="H238" s="288"/>
      <c r="I238" s="288"/>
      <c r="J238" s="288"/>
      <c r="K238" s="288"/>
      <c r="L238" s="288"/>
      <c r="M238" s="288"/>
      <c r="N238" s="288"/>
      <c r="O238" s="288"/>
      <c r="P238" s="291"/>
      <c r="Q238" s="288"/>
      <c r="R238" s="265"/>
      <c r="S238" s="297"/>
      <c r="T238" s="297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8"/>
      <c r="F239" s="288"/>
      <c r="G239" s="288"/>
      <c r="H239" s="288"/>
      <c r="I239" s="288"/>
      <c r="J239" s="288"/>
      <c r="K239" s="288"/>
      <c r="L239" s="288"/>
      <c r="M239" s="288"/>
      <c r="N239" s="288"/>
      <c r="O239" s="288"/>
      <c r="P239" s="291"/>
      <c r="Q239" s="288"/>
      <c r="R239" s="265"/>
      <c r="S239" s="297"/>
      <c r="T239" s="297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8"/>
      <c r="F240" s="288"/>
      <c r="G240" s="288"/>
      <c r="H240" s="288"/>
      <c r="I240" s="288"/>
      <c r="J240" s="288"/>
      <c r="K240" s="288"/>
      <c r="L240" s="288"/>
      <c r="M240" s="288"/>
      <c r="N240" s="288"/>
      <c r="O240" s="288"/>
      <c r="P240" s="291"/>
      <c r="Q240" s="288"/>
      <c r="R240" s="265"/>
      <c r="S240" s="297"/>
      <c r="T240" s="297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8"/>
      <c r="F241" s="288"/>
      <c r="G241" s="288"/>
      <c r="H241" s="288"/>
      <c r="I241" s="288"/>
      <c r="J241" s="288"/>
      <c r="K241" s="288"/>
      <c r="L241" s="288"/>
      <c r="M241" s="288"/>
      <c r="N241" s="288"/>
      <c r="O241" s="288"/>
      <c r="P241" s="291"/>
      <c r="Q241" s="288"/>
      <c r="R241" s="265"/>
      <c r="S241" s="297"/>
      <c r="T241" s="297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8"/>
      <c r="F242" s="288"/>
      <c r="G242" s="288"/>
      <c r="H242" s="288"/>
      <c r="I242" s="288"/>
      <c r="J242" s="288"/>
      <c r="K242" s="288"/>
      <c r="L242" s="288"/>
      <c r="M242" s="288"/>
      <c r="N242" s="288"/>
      <c r="O242" s="288"/>
      <c r="P242" s="291"/>
      <c r="Q242" s="288"/>
      <c r="R242" s="265"/>
      <c r="S242" s="297"/>
      <c r="T242" s="297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8"/>
      <c r="F243" s="288"/>
      <c r="G243" s="288"/>
      <c r="H243" s="288"/>
      <c r="I243" s="288"/>
      <c r="J243" s="288"/>
      <c r="K243" s="288"/>
      <c r="L243" s="288"/>
      <c r="M243" s="288"/>
      <c r="N243" s="288"/>
      <c r="O243" s="288"/>
      <c r="P243" s="291"/>
      <c r="Q243" s="288"/>
      <c r="R243" s="265"/>
      <c r="S243" s="297"/>
      <c r="T243" s="297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8"/>
      <c r="F244" s="288"/>
      <c r="G244" s="288"/>
      <c r="H244" s="288"/>
      <c r="I244" s="288"/>
      <c r="J244" s="288"/>
      <c r="K244" s="288"/>
      <c r="L244" s="288"/>
      <c r="M244" s="288"/>
      <c r="N244" s="288"/>
      <c r="O244" s="288"/>
      <c r="P244" s="291"/>
      <c r="Q244" s="288"/>
      <c r="R244" s="265"/>
      <c r="S244" s="297"/>
      <c r="T244" s="297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8"/>
      <c r="F245" s="288"/>
      <c r="G245" s="288"/>
      <c r="H245" s="288"/>
      <c r="I245" s="288"/>
      <c r="J245" s="288"/>
      <c r="K245" s="288"/>
      <c r="L245" s="288"/>
      <c r="M245" s="288"/>
      <c r="N245" s="288"/>
      <c r="O245" s="288"/>
      <c r="P245" s="291"/>
      <c r="Q245" s="288"/>
      <c r="R245" s="265"/>
      <c r="S245" s="297"/>
      <c r="T245" s="297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8"/>
      <c r="F246" s="288"/>
      <c r="G246" s="288"/>
      <c r="H246" s="288"/>
      <c r="I246" s="288"/>
      <c r="J246" s="288"/>
      <c r="K246" s="288"/>
      <c r="L246" s="288"/>
      <c r="M246" s="288"/>
      <c r="N246" s="288"/>
      <c r="O246" s="288"/>
      <c r="P246" s="291"/>
      <c r="Q246" s="288"/>
      <c r="R246" s="265"/>
      <c r="S246" s="297"/>
      <c r="T246" s="297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8"/>
      <c r="F247" s="288"/>
      <c r="G247" s="288"/>
      <c r="H247" s="288"/>
      <c r="I247" s="288"/>
      <c r="J247" s="288"/>
      <c r="K247" s="288"/>
      <c r="L247" s="288"/>
      <c r="M247" s="288"/>
      <c r="N247" s="288"/>
      <c r="O247" s="288"/>
      <c r="P247" s="291"/>
      <c r="Q247" s="288"/>
      <c r="R247" s="265"/>
      <c r="S247" s="297"/>
      <c r="T247" s="297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8"/>
      <c r="F248" s="288"/>
      <c r="G248" s="288"/>
      <c r="H248" s="288"/>
      <c r="I248" s="288"/>
      <c r="J248" s="288"/>
      <c r="K248" s="288"/>
      <c r="L248" s="288"/>
      <c r="M248" s="288"/>
      <c r="N248" s="288"/>
      <c r="O248" s="288"/>
      <c r="P248" s="291"/>
      <c r="Q248" s="288"/>
      <c r="R248" s="265"/>
      <c r="S248" s="297"/>
      <c r="T248" s="297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8"/>
      <c r="F249" s="288"/>
      <c r="G249" s="288"/>
      <c r="H249" s="288"/>
      <c r="I249" s="288"/>
      <c r="J249" s="288"/>
      <c r="K249" s="288"/>
      <c r="L249" s="288"/>
      <c r="M249" s="288"/>
      <c r="N249" s="288"/>
      <c r="O249" s="288"/>
      <c r="P249" s="291"/>
      <c r="Q249" s="288"/>
      <c r="R249" s="265"/>
      <c r="S249" s="297"/>
      <c r="T249" s="297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8"/>
      <c r="F250" s="288"/>
      <c r="G250" s="288"/>
      <c r="H250" s="288"/>
      <c r="I250" s="288"/>
      <c r="J250" s="288"/>
      <c r="K250" s="288"/>
      <c r="L250" s="288"/>
      <c r="M250" s="288"/>
      <c r="N250" s="288"/>
      <c r="O250" s="288"/>
      <c r="P250" s="291"/>
      <c r="Q250" s="288"/>
      <c r="R250" s="265"/>
      <c r="S250" s="297"/>
      <c r="T250" s="297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8"/>
      <c r="F251" s="288"/>
      <c r="G251" s="288"/>
      <c r="H251" s="288"/>
      <c r="I251" s="288"/>
      <c r="J251" s="288"/>
      <c r="K251" s="288"/>
      <c r="L251" s="288"/>
      <c r="M251" s="288"/>
      <c r="N251" s="288"/>
      <c r="O251" s="288"/>
      <c r="P251" s="291"/>
      <c r="Q251" s="288"/>
      <c r="R251" s="265"/>
      <c r="S251" s="297"/>
      <c r="T251" s="297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8"/>
      <c r="F252" s="288"/>
      <c r="G252" s="288"/>
      <c r="H252" s="288"/>
      <c r="I252" s="288"/>
      <c r="J252" s="288"/>
      <c r="K252" s="288"/>
      <c r="L252" s="288"/>
      <c r="M252" s="288"/>
      <c r="N252" s="288"/>
      <c r="O252" s="288"/>
      <c r="P252" s="291"/>
      <c r="Q252" s="288"/>
      <c r="R252" s="265"/>
      <c r="S252" s="297"/>
      <c r="T252" s="297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8"/>
      <c r="F253" s="288"/>
      <c r="G253" s="288"/>
      <c r="H253" s="288"/>
      <c r="I253" s="288"/>
      <c r="J253" s="288"/>
      <c r="K253" s="288"/>
      <c r="L253" s="288"/>
      <c r="M253" s="288"/>
      <c r="N253" s="288"/>
      <c r="O253" s="288"/>
      <c r="P253" s="291"/>
      <c r="Q253" s="288"/>
      <c r="R253" s="265"/>
      <c r="S253" s="297"/>
      <c r="T253" s="297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8"/>
      <c r="F254" s="288"/>
      <c r="G254" s="288"/>
      <c r="H254" s="288"/>
      <c r="I254" s="288"/>
      <c r="J254" s="288"/>
      <c r="K254" s="288"/>
      <c r="L254" s="288"/>
      <c r="M254" s="288"/>
      <c r="N254" s="288"/>
      <c r="O254" s="288"/>
      <c r="P254" s="291"/>
      <c r="Q254" s="288"/>
      <c r="R254" s="265"/>
      <c r="S254" s="297"/>
      <c r="T254" s="297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8"/>
      <c r="F255" s="288"/>
      <c r="G255" s="288"/>
      <c r="H255" s="288"/>
      <c r="I255" s="288"/>
      <c r="J255" s="288"/>
      <c r="K255" s="288"/>
      <c r="L255" s="288"/>
      <c r="M255" s="288"/>
      <c r="N255" s="288"/>
      <c r="O255" s="288"/>
      <c r="P255" s="291"/>
      <c r="Q255" s="288"/>
      <c r="R255" s="265"/>
      <c r="S255" s="297"/>
      <c r="T255" s="297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8"/>
      <c r="F256" s="288"/>
      <c r="G256" s="288"/>
      <c r="H256" s="288"/>
      <c r="I256" s="288"/>
      <c r="J256" s="288"/>
      <c r="K256" s="288"/>
      <c r="L256" s="288"/>
      <c r="M256" s="288"/>
      <c r="N256" s="288"/>
      <c r="O256" s="288"/>
      <c r="P256" s="291"/>
      <c r="Q256" s="288"/>
      <c r="R256" s="265"/>
      <c r="S256" s="297"/>
      <c r="T256" s="297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8"/>
      <c r="F257" s="288"/>
      <c r="G257" s="288"/>
      <c r="H257" s="288"/>
      <c r="I257" s="288"/>
      <c r="J257" s="288"/>
      <c r="K257" s="288"/>
      <c r="L257" s="288"/>
      <c r="M257" s="288"/>
      <c r="N257" s="288"/>
      <c r="O257" s="288"/>
      <c r="P257" s="291"/>
      <c r="Q257" s="288"/>
      <c r="R257" s="265"/>
      <c r="S257" s="297"/>
      <c r="T257" s="297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8"/>
      <c r="F258" s="288"/>
      <c r="G258" s="288"/>
      <c r="H258" s="288"/>
      <c r="I258" s="288"/>
      <c r="J258" s="288"/>
      <c r="K258" s="288"/>
      <c r="L258" s="288"/>
      <c r="M258" s="288"/>
      <c r="N258" s="288"/>
      <c r="O258" s="288"/>
      <c r="P258" s="291"/>
      <c r="Q258" s="288"/>
      <c r="R258" s="265"/>
      <c r="S258" s="297"/>
      <c r="T258" s="297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8"/>
      <c r="F259" s="288"/>
      <c r="G259" s="288"/>
      <c r="H259" s="288"/>
      <c r="I259" s="288"/>
      <c r="J259" s="288"/>
      <c r="K259" s="288"/>
      <c r="L259" s="288"/>
      <c r="M259" s="288"/>
      <c r="N259" s="288"/>
      <c r="O259" s="288"/>
      <c r="P259" s="291"/>
      <c r="Q259" s="288"/>
      <c r="R259" s="265"/>
      <c r="S259" s="297"/>
      <c r="T259" s="297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8"/>
      <c r="F260" s="288"/>
      <c r="G260" s="288"/>
      <c r="H260" s="288"/>
      <c r="I260" s="288"/>
      <c r="J260" s="288"/>
      <c r="K260" s="288"/>
      <c r="L260" s="288"/>
      <c r="M260" s="288"/>
      <c r="N260" s="288"/>
      <c r="O260" s="288"/>
      <c r="P260" s="291"/>
      <c r="Q260" s="288"/>
      <c r="R260" s="265"/>
      <c r="S260" s="297"/>
      <c r="T260" s="297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8"/>
      <c r="F261" s="288"/>
      <c r="G261" s="288"/>
      <c r="H261" s="288"/>
      <c r="I261" s="288"/>
      <c r="J261" s="288"/>
      <c r="K261" s="288"/>
      <c r="L261" s="288"/>
      <c r="M261" s="288"/>
      <c r="N261" s="288"/>
      <c r="O261" s="288"/>
      <c r="P261" s="291"/>
      <c r="Q261" s="288"/>
      <c r="R261" s="265"/>
      <c r="S261" s="297"/>
      <c r="T261" s="297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8"/>
      <c r="F262" s="288"/>
      <c r="G262" s="288"/>
      <c r="H262" s="288"/>
      <c r="I262" s="288"/>
      <c r="J262" s="288"/>
      <c r="K262" s="288"/>
      <c r="L262" s="288"/>
      <c r="M262" s="288"/>
      <c r="N262" s="288"/>
      <c r="O262" s="288"/>
      <c r="P262" s="291"/>
      <c r="Q262" s="288"/>
      <c r="R262" s="265"/>
      <c r="S262" s="297"/>
      <c r="T262" s="297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8"/>
      <c r="F263" s="288"/>
      <c r="G263" s="288"/>
      <c r="H263" s="288"/>
      <c r="I263" s="288"/>
      <c r="J263" s="288"/>
      <c r="K263" s="288"/>
      <c r="L263" s="288"/>
      <c r="M263" s="288"/>
      <c r="N263" s="288"/>
      <c r="O263" s="288"/>
      <c r="P263" s="291"/>
      <c r="Q263" s="288"/>
      <c r="R263" s="265"/>
      <c r="S263" s="297"/>
      <c r="T263" s="297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8"/>
      <c r="F264" s="288"/>
      <c r="G264" s="288"/>
      <c r="H264" s="288"/>
      <c r="I264" s="288"/>
      <c r="J264" s="288"/>
      <c r="K264" s="288"/>
      <c r="L264" s="288"/>
      <c r="M264" s="288"/>
      <c r="N264" s="288"/>
      <c r="O264" s="288"/>
      <c r="P264" s="291"/>
      <c r="Q264" s="288"/>
      <c r="R264" s="265"/>
      <c r="S264" s="297"/>
      <c r="T264" s="297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8"/>
      <c r="F265" s="288"/>
      <c r="G265" s="288"/>
      <c r="H265" s="288"/>
      <c r="I265" s="288"/>
      <c r="J265" s="288"/>
      <c r="K265" s="288"/>
      <c r="L265" s="288"/>
      <c r="M265" s="288"/>
      <c r="N265" s="288"/>
      <c r="O265" s="288"/>
      <c r="P265" s="291"/>
      <c r="Q265" s="288"/>
      <c r="R265" s="265"/>
      <c r="S265" s="297"/>
      <c r="T265" s="297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8"/>
      <c r="F266" s="288"/>
      <c r="G266" s="288"/>
      <c r="H266" s="288"/>
      <c r="I266" s="288"/>
      <c r="J266" s="288"/>
      <c r="K266" s="288"/>
      <c r="L266" s="288"/>
      <c r="M266" s="288"/>
      <c r="N266" s="288"/>
      <c r="O266" s="288"/>
      <c r="P266" s="291"/>
      <c r="Q266" s="288"/>
      <c r="R266" s="265"/>
      <c r="S266" s="297"/>
      <c r="T266" s="297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8"/>
      <c r="F267" s="288"/>
      <c r="G267" s="288"/>
      <c r="H267" s="288"/>
      <c r="I267" s="288"/>
      <c r="J267" s="288"/>
      <c r="K267" s="288"/>
      <c r="L267" s="288"/>
      <c r="M267" s="288"/>
      <c r="N267" s="288"/>
      <c r="O267" s="288"/>
      <c r="P267" s="291"/>
      <c r="Q267" s="288"/>
      <c r="R267" s="265"/>
      <c r="S267" s="297"/>
      <c r="T267" s="297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8"/>
      <c r="F268" s="288"/>
      <c r="G268" s="288"/>
      <c r="H268" s="288"/>
      <c r="I268" s="288"/>
      <c r="J268" s="288"/>
      <c r="K268" s="288"/>
      <c r="L268" s="288"/>
      <c r="M268" s="288"/>
      <c r="N268" s="288"/>
      <c r="O268" s="288"/>
      <c r="P268" s="291"/>
      <c r="Q268" s="288"/>
      <c r="R268" s="265"/>
      <c r="S268" s="297"/>
      <c r="T268" s="297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8"/>
      <c r="F269" s="288"/>
      <c r="G269" s="288"/>
      <c r="H269" s="288"/>
      <c r="I269" s="288"/>
      <c r="J269" s="288"/>
      <c r="K269" s="288"/>
      <c r="L269" s="288"/>
      <c r="M269" s="288"/>
      <c r="N269" s="288"/>
      <c r="O269" s="288"/>
      <c r="P269" s="291"/>
      <c r="Q269" s="288"/>
      <c r="R269" s="265"/>
      <c r="S269" s="297"/>
      <c r="T269" s="297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8"/>
      <c r="F270" s="288"/>
      <c r="G270" s="288"/>
      <c r="H270" s="288"/>
      <c r="I270" s="288"/>
      <c r="J270" s="288"/>
      <c r="K270" s="288"/>
      <c r="L270" s="288"/>
      <c r="M270" s="288"/>
      <c r="N270" s="288"/>
      <c r="O270" s="288"/>
      <c r="P270" s="291"/>
      <c r="Q270" s="288"/>
      <c r="R270" s="265"/>
      <c r="S270" s="297"/>
      <c r="T270" s="297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8"/>
      <c r="F271" s="288"/>
      <c r="G271" s="288"/>
      <c r="H271" s="288"/>
      <c r="I271" s="288"/>
      <c r="J271" s="288"/>
      <c r="K271" s="288"/>
      <c r="L271" s="288"/>
      <c r="M271" s="288"/>
      <c r="N271" s="288"/>
      <c r="O271" s="288"/>
      <c r="P271" s="291"/>
      <c r="Q271" s="288"/>
      <c r="R271" s="265"/>
      <c r="S271" s="297"/>
      <c r="T271" s="297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8"/>
      <c r="F272" s="288"/>
      <c r="G272" s="288"/>
      <c r="H272" s="288"/>
      <c r="I272" s="288"/>
      <c r="J272" s="288"/>
      <c r="K272" s="288"/>
      <c r="L272" s="288"/>
      <c r="M272" s="288"/>
      <c r="N272" s="288"/>
      <c r="O272" s="288"/>
      <c r="P272" s="291"/>
      <c r="Q272" s="288"/>
      <c r="R272" s="265"/>
      <c r="S272" s="297"/>
      <c r="T272" s="297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8"/>
      <c r="F273" s="288"/>
      <c r="G273" s="288"/>
      <c r="H273" s="288"/>
      <c r="I273" s="288"/>
      <c r="J273" s="288"/>
      <c r="K273" s="288"/>
      <c r="L273" s="288"/>
      <c r="M273" s="288"/>
      <c r="N273" s="288"/>
      <c r="O273" s="288"/>
      <c r="P273" s="291"/>
      <c r="Q273" s="288"/>
      <c r="R273" s="265"/>
      <c r="S273" s="297"/>
      <c r="T273" s="297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8"/>
      <c r="F274" s="288"/>
      <c r="G274" s="288"/>
      <c r="H274" s="288"/>
      <c r="I274" s="288"/>
      <c r="J274" s="288"/>
      <c r="K274" s="288"/>
      <c r="L274" s="288"/>
      <c r="M274" s="288"/>
      <c r="N274" s="288"/>
      <c r="O274" s="288"/>
      <c r="P274" s="291"/>
      <c r="Q274" s="288"/>
      <c r="R274" s="265"/>
      <c r="S274" s="297"/>
      <c r="T274" s="297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8"/>
      <c r="F275" s="288"/>
      <c r="G275" s="288"/>
      <c r="H275" s="288"/>
      <c r="I275" s="288"/>
      <c r="J275" s="288"/>
      <c r="K275" s="288"/>
      <c r="L275" s="288"/>
      <c r="M275" s="288"/>
      <c r="N275" s="288"/>
      <c r="O275" s="288"/>
      <c r="P275" s="291"/>
      <c r="Q275" s="288"/>
      <c r="R275" s="265"/>
      <c r="S275" s="297"/>
      <c r="T275" s="297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8"/>
      <c r="F276" s="288"/>
      <c r="G276" s="288"/>
      <c r="H276" s="288"/>
      <c r="I276" s="288"/>
      <c r="J276" s="288"/>
      <c r="K276" s="288"/>
      <c r="L276" s="288"/>
      <c r="M276" s="288"/>
      <c r="N276" s="288"/>
      <c r="O276" s="288"/>
      <c r="P276" s="291"/>
      <c r="Q276" s="288"/>
      <c r="R276" s="265"/>
      <c r="S276" s="297"/>
      <c r="T276" s="297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8"/>
      <c r="F277" s="288"/>
      <c r="G277" s="288"/>
      <c r="H277" s="288"/>
      <c r="I277" s="288"/>
      <c r="J277" s="288"/>
      <c r="K277" s="288"/>
      <c r="L277" s="288"/>
      <c r="M277" s="288"/>
      <c r="N277" s="288"/>
      <c r="O277" s="288"/>
      <c r="P277" s="291"/>
      <c r="Q277" s="288"/>
      <c r="R277" s="265"/>
      <c r="S277" s="297"/>
      <c r="T277" s="297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8"/>
      <c r="F278" s="288"/>
      <c r="G278" s="288"/>
      <c r="H278" s="288"/>
      <c r="I278" s="288"/>
      <c r="J278" s="288"/>
      <c r="K278" s="288"/>
      <c r="L278" s="288"/>
      <c r="M278" s="288"/>
      <c r="N278" s="288"/>
      <c r="O278" s="288"/>
      <c r="P278" s="291"/>
      <c r="Q278" s="288"/>
      <c r="R278" s="265"/>
      <c r="S278" s="297"/>
      <c r="T278" s="297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8"/>
      <c r="F279" s="288"/>
      <c r="G279" s="288"/>
      <c r="H279" s="288"/>
      <c r="I279" s="288"/>
      <c r="J279" s="288"/>
      <c r="K279" s="288"/>
      <c r="L279" s="288"/>
      <c r="M279" s="288"/>
      <c r="N279" s="288"/>
      <c r="O279" s="288"/>
      <c r="P279" s="291"/>
      <c r="Q279" s="288"/>
      <c r="R279" s="265"/>
      <c r="S279" s="297"/>
      <c r="T279" s="297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8"/>
      <c r="F280" s="288"/>
      <c r="G280" s="288"/>
      <c r="H280" s="288"/>
      <c r="I280" s="288"/>
      <c r="J280" s="288"/>
      <c r="K280" s="288"/>
      <c r="L280" s="288"/>
      <c r="M280" s="288"/>
      <c r="N280" s="288"/>
      <c r="O280" s="288"/>
      <c r="P280" s="291"/>
      <c r="Q280" s="288"/>
      <c r="R280" s="265"/>
      <c r="S280" s="297"/>
      <c r="T280" s="297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8"/>
      <c r="F281" s="288"/>
      <c r="G281" s="288"/>
      <c r="H281" s="288"/>
      <c r="I281" s="288"/>
      <c r="J281" s="288"/>
      <c r="K281" s="288"/>
      <c r="L281" s="288"/>
      <c r="M281" s="288"/>
      <c r="N281" s="288"/>
      <c r="O281" s="288"/>
      <c r="P281" s="291"/>
      <c r="Q281" s="288"/>
      <c r="R281" s="265"/>
      <c r="S281" s="297"/>
      <c r="T281" s="297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8"/>
      <c r="F282" s="288"/>
      <c r="G282" s="288"/>
      <c r="H282" s="288"/>
      <c r="I282" s="288"/>
      <c r="J282" s="288"/>
      <c r="K282" s="288"/>
      <c r="L282" s="288"/>
      <c r="M282" s="288"/>
      <c r="N282" s="288"/>
      <c r="O282" s="288"/>
      <c r="P282" s="291"/>
      <c r="Q282" s="288"/>
      <c r="R282" s="265"/>
      <c r="S282" s="297"/>
      <c r="T282" s="297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8"/>
      <c r="F283" s="288"/>
      <c r="G283" s="288"/>
      <c r="H283" s="288"/>
      <c r="I283" s="288"/>
      <c r="J283" s="288"/>
      <c r="K283" s="288"/>
      <c r="L283" s="288"/>
      <c r="M283" s="288"/>
      <c r="N283" s="288"/>
      <c r="O283" s="288"/>
      <c r="P283" s="291"/>
      <c r="Q283" s="288"/>
      <c r="R283" s="265"/>
      <c r="S283" s="297"/>
      <c r="T283" s="297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8"/>
      <c r="F284" s="288"/>
      <c r="G284" s="288"/>
      <c r="H284" s="288"/>
      <c r="I284" s="288"/>
      <c r="J284" s="288"/>
      <c r="K284" s="288"/>
      <c r="L284" s="288"/>
      <c r="M284" s="288"/>
      <c r="N284" s="288"/>
      <c r="O284" s="288"/>
      <c r="P284" s="291"/>
      <c r="Q284" s="288"/>
      <c r="R284" s="265"/>
      <c r="S284" s="297"/>
      <c r="T284" s="297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8"/>
      <c r="F285" s="288"/>
      <c r="G285" s="288"/>
      <c r="H285" s="288"/>
      <c r="I285" s="288"/>
      <c r="J285" s="288"/>
      <c r="K285" s="288"/>
      <c r="L285" s="288"/>
      <c r="M285" s="288"/>
      <c r="N285" s="288"/>
      <c r="O285" s="288"/>
      <c r="P285" s="291"/>
      <c r="Q285" s="288"/>
      <c r="R285" s="265"/>
      <c r="S285" s="297"/>
      <c r="T285" s="297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8"/>
      <c r="F286" s="288"/>
      <c r="G286" s="288"/>
      <c r="H286" s="288"/>
      <c r="I286" s="288"/>
      <c r="J286" s="288"/>
      <c r="K286" s="288"/>
      <c r="L286" s="288"/>
      <c r="M286" s="288"/>
      <c r="N286" s="288"/>
      <c r="O286" s="288"/>
      <c r="P286" s="291"/>
      <c r="Q286" s="288"/>
      <c r="R286" s="265"/>
      <c r="S286" s="297"/>
      <c r="T286" s="297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8"/>
      <c r="F287" s="288"/>
      <c r="G287" s="288"/>
      <c r="H287" s="288"/>
      <c r="I287" s="288"/>
      <c r="J287" s="288"/>
      <c r="K287" s="288"/>
      <c r="L287" s="288"/>
      <c r="M287" s="288"/>
      <c r="N287" s="288"/>
      <c r="O287" s="288"/>
      <c r="P287" s="291"/>
      <c r="Q287" s="288"/>
      <c r="R287" s="265"/>
      <c r="S287" s="297"/>
      <c r="T287" s="297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8"/>
      <c r="F288" s="288"/>
      <c r="G288" s="288"/>
      <c r="H288" s="288"/>
      <c r="I288" s="288"/>
      <c r="J288" s="288"/>
      <c r="K288" s="288"/>
      <c r="L288" s="288"/>
      <c r="M288" s="288"/>
      <c r="N288" s="288"/>
      <c r="O288" s="288"/>
      <c r="P288" s="291"/>
      <c r="Q288" s="288"/>
      <c r="R288" s="265"/>
      <c r="S288" s="297"/>
      <c r="T288" s="297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8"/>
      <c r="F289" s="288"/>
      <c r="G289" s="288"/>
      <c r="H289" s="288"/>
      <c r="I289" s="288"/>
      <c r="J289" s="288"/>
      <c r="K289" s="288"/>
      <c r="L289" s="288"/>
      <c r="M289" s="288"/>
      <c r="N289" s="288"/>
      <c r="O289" s="288"/>
      <c r="P289" s="291"/>
      <c r="Q289" s="288"/>
      <c r="R289" s="265"/>
      <c r="S289" s="297"/>
      <c r="T289" s="297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8"/>
      <c r="F290" s="288"/>
      <c r="G290" s="288"/>
      <c r="H290" s="288"/>
      <c r="I290" s="288"/>
      <c r="J290" s="288"/>
      <c r="K290" s="288"/>
      <c r="L290" s="288"/>
      <c r="M290" s="288"/>
      <c r="N290" s="288"/>
      <c r="O290" s="288"/>
      <c r="P290" s="291"/>
      <c r="Q290" s="288"/>
      <c r="R290" s="265"/>
      <c r="S290" s="297"/>
      <c r="T290" s="297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8"/>
      <c r="F291" s="288"/>
      <c r="G291" s="288"/>
      <c r="H291" s="288"/>
      <c r="I291" s="288"/>
      <c r="J291" s="288"/>
      <c r="K291" s="288"/>
      <c r="L291" s="288"/>
      <c r="M291" s="288"/>
      <c r="N291" s="288"/>
      <c r="O291" s="288"/>
      <c r="P291" s="291"/>
      <c r="Q291" s="288"/>
      <c r="R291" s="265"/>
      <c r="S291" s="297"/>
      <c r="T291" s="297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8"/>
      <c r="F292" s="288"/>
      <c r="G292" s="288"/>
      <c r="H292" s="288"/>
      <c r="I292" s="288"/>
      <c r="J292" s="288"/>
      <c r="K292" s="288"/>
      <c r="L292" s="288"/>
      <c r="M292" s="288"/>
      <c r="N292" s="288"/>
      <c r="O292" s="288"/>
      <c r="P292" s="291"/>
      <c r="Q292" s="288"/>
      <c r="R292" s="265"/>
      <c r="S292" s="297"/>
      <c r="T292" s="297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8"/>
      <c r="F293" s="288"/>
      <c r="G293" s="288"/>
      <c r="H293" s="288"/>
      <c r="I293" s="288"/>
      <c r="J293" s="288"/>
      <c r="K293" s="288"/>
      <c r="L293" s="288"/>
      <c r="M293" s="288"/>
      <c r="N293" s="288"/>
      <c r="O293" s="288"/>
      <c r="P293" s="291"/>
      <c r="Q293" s="288"/>
      <c r="R293" s="265"/>
      <c r="S293" s="297"/>
      <c r="T293" s="297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8"/>
      <c r="F294" s="288"/>
      <c r="G294" s="288"/>
      <c r="H294" s="288"/>
      <c r="I294" s="288"/>
      <c r="J294" s="288"/>
      <c r="K294" s="288"/>
      <c r="L294" s="288"/>
      <c r="M294" s="288"/>
      <c r="N294" s="288"/>
      <c r="O294" s="288"/>
      <c r="P294" s="291"/>
      <c r="Q294" s="288"/>
      <c r="R294" s="265"/>
      <c r="S294" s="297"/>
      <c r="T294" s="297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8"/>
      <c r="F295" s="288"/>
      <c r="G295" s="288"/>
      <c r="H295" s="288"/>
      <c r="I295" s="288"/>
      <c r="J295" s="288"/>
      <c r="K295" s="288"/>
      <c r="L295" s="288"/>
      <c r="M295" s="288"/>
      <c r="N295" s="288"/>
      <c r="O295" s="288"/>
      <c r="P295" s="291"/>
      <c r="Q295" s="288"/>
      <c r="R295" s="265"/>
      <c r="S295" s="297"/>
      <c r="T295" s="297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8"/>
      <c r="F296" s="288"/>
      <c r="G296" s="288"/>
      <c r="H296" s="288"/>
      <c r="I296" s="288"/>
      <c r="J296" s="288"/>
      <c r="K296" s="288"/>
      <c r="L296" s="288"/>
      <c r="M296" s="288"/>
      <c r="N296" s="288"/>
      <c r="O296" s="288"/>
      <c r="P296" s="291"/>
      <c r="Q296" s="288"/>
      <c r="R296" s="265"/>
      <c r="S296" s="297"/>
      <c r="T296" s="297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8"/>
      <c r="F297" s="288"/>
      <c r="G297" s="288"/>
      <c r="H297" s="288"/>
      <c r="I297" s="288"/>
      <c r="J297" s="288"/>
      <c r="K297" s="288"/>
      <c r="L297" s="288"/>
      <c r="M297" s="288"/>
      <c r="N297" s="288"/>
      <c r="O297" s="288"/>
      <c r="P297" s="291"/>
      <c r="Q297" s="288"/>
      <c r="R297" s="265"/>
      <c r="S297" s="297"/>
      <c r="T297" s="297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8"/>
      <c r="F298" s="288"/>
      <c r="G298" s="288"/>
      <c r="H298" s="288"/>
      <c r="I298" s="288"/>
      <c r="J298" s="288"/>
      <c r="K298" s="288"/>
      <c r="L298" s="288"/>
      <c r="M298" s="288"/>
      <c r="N298" s="288"/>
      <c r="O298" s="288"/>
      <c r="P298" s="291"/>
      <c r="Q298" s="288"/>
      <c r="R298" s="265"/>
      <c r="S298" s="297"/>
      <c r="T298" s="297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8"/>
      <c r="F299" s="288"/>
      <c r="G299" s="288"/>
      <c r="H299" s="288"/>
      <c r="I299" s="288"/>
      <c r="J299" s="288"/>
      <c r="K299" s="288"/>
      <c r="L299" s="288"/>
      <c r="M299" s="288"/>
      <c r="N299" s="288"/>
      <c r="O299" s="288"/>
      <c r="P299" s="291"/>
      <c r="Q299" s="288"/>
      <c r="R299" s="265"/>
      <c r="S299" s="297"/>
      <c r="T299" s="297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8"/>
      <c r="F300" s="288"/>
      <c r="G300" s="288"/>
      <c r="H300" s="288"/>
      <c r="I300" s="288"/>
      <c r="J300" s="288"/>
      <c r="K300" s="288"/>
      <c r="L300" s="288"/>
      <c r="M300" s="288"/>
      <c r="N300" s="288"/>
      <c r="O300" s="288"/>
      <c r="P300" s="291"/>
      <c r="Q300" s="288"/>
      <c r="R300" s="265"/>
      <c r="S300" s="297"/>
      <c r="T300" s="297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8"/>
      <c r="F301" s="288"/>
      <c r="G301" s="288"/>
      <c r="H301" s="288"/>
      <c r="I301" s="288"/>
      <c r="J301" s="288"/>
      <c r="K301" s="288"/>
      <c r="L301" s="288"/>
      <c r="M301" s="288"/>
      <c r="N301" s="288"/>
      <c r="O301" s="288"/>
      <c r="P301" s="291"/>
      <c r="Q301" s="288"/>
      <c r="R301" s="265"/>
      <c r="S301" s="297"/>
      <c r="T301" s="297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8"/>
      <c r="F302" s="288"/>
      <c r="G302" s="288"/>
      <c r="H302" s="288"/>
      <c r="I302" s="288"/>
      <c r="J302" s="288"/>
      <c r="K302" s="288"/>
      <c r="L302" s="288"/>
      <c r="M302" s="288"/>
      <c r="N302" s="288"/>
      <c r="O302" s="288"/>
      <c r="P302" s="291"/>
      <c r="Q302" s="288"/>
      <c r="R302" s="265"/>
      <c r="S302" s="297"/>
      <c r="T302" s="297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8"/>
      <c r="F303" s="288"/>
      <c r="G303" s="288"/>
      <c r="H303" s="288"/>
      <c r="I303" s="288"/>
      <c r="J303" s="288"/>
      <c r="K303" s="288"/>
      <c r="L303" s="288"/>
      <c r="M303" s="288"/>
      <c r="N303" s="288"/>
      <c r="O303" s="288"/>
      <c r="P303" s="291"/>
      <c r="Q303" s="288"/>
      <c r="R303" s="265"/>
      <c r="S303" s="297"/>
      <c r="T303" s="297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8"/>
      <c r="F304" s="288"/>
      <c r="G304" s="288"/>
      <c r="H304" s="288"/>
      <c r="I304" s="288"/>
      <c r="J304" s="288"/>
      <c r="K304" s="288"/>
      <c r="L304" s="288"/>
      <c r="M304" s="288"/>
      <c r="N304" s="288"/>
      <c r="O304" s="288"/>
      <c r="P304" s="291"/>
      <c r="Q304" s="288"/>
      <c r="R304" s="265"/>
      <c r="S304" s="297"/>
      <c r="T304" s="297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8"/>
      <c r="F305" s="288"/>
      <c r="G305" s="288"/>
      <c r="H305" s="288"/>
      <c r="I305" s="288"/>
      <c r="J305" s="288"/>
      <c r="K305" s="288"/>
      <c r="L305" s="288"/>
      <c r="M305" s="288"/>
      <c r="N305" s="288"/>
      <c r="O305" s="288"/>
      <c r="P305" s="291"/>
      <c r="Q305" s="288"/>
      <c r="R305" s="265"/>
      <c r="S305" s="297"/>
      <c r="T305" s="297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8"/>
      <c r="F306" s="288"/>
      <c r="G306" s="288"/>
      <c r="H306" s="288"/>
      <c r="I306" s="288"/>
      <c r="J306" s="288"/>
      <c r="K306" s="288"/>
      <c r="L306" s="288"/>
      <c r="M306" s="288"/>
      <c r="N306" s="288"/>
      <c r="O306" s="288"/>
      <c r="P306" s="291"/>
      <c r="Q306" s="288"/>
      <c r="R306" s="265"/>
      <c r="S306" s="297"/>
      <c r="T306" s="297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8"/>
      <c r="F307" s="288"/>
      <c r="G307" s="288"/>
      <c r="H307" s="288"/>
      <c r="I307" s="288"/>
      <c r="J307" s="288"/>
      <c r="K307" s="288"/>
      <c r="L307" s="288"/>
      <c r="M307" s="288"/>
      <c r="N307" s="288"/>
      <c r="O307" s="288"/>
      <c r="P307" s="291"/>
      <c r="Q307" s="288"/>
      <c r="R307" s="265"/>
      <c r="S307" s="297"/>
      <c r="T307" s="297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8"/>
      <c r="F308" s="288"/>
      <c r="G308" s="288"/>
      <c r="H308" s="288"/>
      <c r="I308" s="288"/>
      <c r="J308" s="288"/>
      <c r="K308" s="288"/>
      <c r="L308" s="288"/>
      <c r="M308" s="288"/>
      <c r="N308" s="288"/>
      <c r="O308" s="288"/>
      <c r="P308" s="291"/>
      <c r="Q308" s="288"/>
      <c r="R308" s="265"/>
      <c r="S308" s="297"/>
      <c r="T308" s="297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8"/>
      <c r="F309" s="288"/>
      <c r="G309" s="288"/>
      <c r="H309" s="288"/>
      <c r="I309" s="288"/>
      <c r="J309" s="288"/>
      <c r="K309" s="288"/>
      <c r="L309" s="288"/>
      <c r="M309" s="288"/>
      <c r="N309" s="288"/>
      <c r="O309" s="288"/>
      <c r="P309" s="291"/>
      <c r="Q309" s="288"/>
      <c r="R309" s="265"/>
      <c r="S309" s="297"/>
      <c r="T309" s="297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8"/>
      <c r="F310" s="288"/>
      <c r="G310" s="288"/>
      <c r="H310" s="288"/>
      <c r="I310" s="288"/>
      <c r="J310" s="288"/>
      <c r="K310" s="288"/>
      <c r="L310" s="288"/>
      <c r="M310" s="288"/>
      <c r="N310" s="288"/>
      <c r="O310" s="288"/>
      <c r="P310" s="291"/>
      <c r="Q310" s="288"/>
      <c r="R310" s="265"/>
      <c r="S310" s="297"/>
      <c r="T310" s="297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8"/>
      <c r="F311" s="288"/>
      <c r="G311" s="288"/>
      <c r="H311" s="288"/>
      <c r="I311" s="288"/>
      <c r="J311" s="288"/>
      <c r="K311" s="288"/>
      <c r="L311" s="288"/>
      <c r="M311" s="288"/>
      <c r="N311" s="288"/>
      <c r="O311" s="288"/>
      <c r="P311" s="291"/>
      <c r="Q311" s="288"/>
      <c r="R311" s="265"/>
      <c r="S311" s="297"/>
      <c r="T311" s="297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8"/>
      <c r="F312" s="288"/>
      <c r="G312" s="288"/>
      <c r="H312" s="288"/>
      <c r="I312" s="288"/>
      <c r="J312" s="288"/>
      <c r="K312" s="288"/>
      <c r="L312" s="288"/>
      <c r="M312" s="288"/>
      <c r="N312" s="288"/>
      <c r="O312" s="288"/>
      <c r="P312" s="291"/>
      <c r="Q312" s="288"/>
      <c r="R312" s="265"/>
      <c r="S312" s="297"/>
      <c r="T312" s="297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8"/>
      <c r="F313" s="288"/>
      <c r="G313" s="288"/>
      <c r="H313" s="288"/>
      <c r="I313" s="288"/>
      <c r="J313" s="288"/>
      <c r="K313" s="288"/>
      <c r="L313" s="288"/>
      <c r="M313" s="288"/>
      <c r="N313" s="288"/>
      <c r="O313" s="288"/>
      <c r="P313" s="291"/>
      <c r="Q313" s="288"/>
      <c r="R313" s="265"/>
      <c r="S313" s="297"/>
      <c r="T313" s="297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8"/>
      <c r="F314" s="288"/>
      <c r="G314" s="288"/>
      <c r="H314" s="288"/>
      <c r="I314" s="288"/>
      <c r="J314" s="288"/>
      <c r="K314" s="288"/>
      <c r="L314" s="288"/>
      <c r="M314" s="288"/>
      <c r="N314" s="288"/>
      <c r="O314" s="288"/>
      <c r="P314" s="291"/>
      <c r="Q314" s="288"/>
      <c r="R314" s="265"/>
      <c r="S314" s="297"/>
      <c r="T314" s="297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8"/>
      <c r="F315" s="288"/>
      <c r="G315" s="288"/>
      <c r="H315" s="288"/>
      <c r="I315" s="288"/>
      <c r="J315" s="288"/>
      <c r="K315" s="288"/>
      <c r="L315" s="288"/>
      <c r="M315" s="288"/>
      <c r="N315" s="288"/>
      <c r="O315" s="288"/>
      <c r="P315" s="291"/>
      <c r="Q315" s="288"/>
      <c r="R315" s="265"/>
      <c r="S315" s="297"/>
      <c r="T315" s="297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8"/>
      <c r="F316" s="288"/>
      <c r="G316" s="288"/>
      <c r="H316" s="288"/>
      <c r="I316" s="288"/>
      <c r="J316" s="288"/>
      <c r="K316" s="288"/>
      <c r="L316" s="288"/>
      <c r="M316" s="288"/>
      <c r="N316" s="288"/>
      <c r="O316" s="288"/>
      <c r="P316" s="291"/>
      <c r="Q316" s="288"/>
      <c r="R316" s="265"/>
      <c r="S316" s="297"/>
      <c r="T316" s="297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8"/>
      <c r="F317" s="288"/>
      <c r="G317" s="288"/>
      <c r="H317" s="288"/>
      <c r="I317" s="288"/>
      <c r="J317" s="288"/>
      <c r="K317" s="288"/>
      <c r="L317" s="288"/>
      <c r="M317" s="288"/>
      <c r="N317" s="288"/>
      <c r="O317" s="288"/>
      <c r="P317" s="291"/>
      <c r="Q317" s="288"/>
      <c r="R317" s="265"/>
      <c r="S317" s="297"/>
      <c r="T317" s="297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8"/>
      <c r="F318" s="288"/>
      <c r="G318" s="288"/>
      <c r="H318" s="288"/>
      <c r="I318" s="288"/>
      <c r="J318" s="288"/>
      <c r="K318" s="288"/>
      <c r="L318" s="288"/>
      <c r="M318" s="288"/>
      <c r="N318" s="288"/>
      <c r="O318" s="288"/>
      <c r="P318" s="291"/>
      <c r="Q318" s="288"/>
      <c r="R318" s="265"/>
      <c r="S318" s="297"/>
      <c r="T318" s="297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8"/>
      <c r="F319" s="288"/>
      <c r="G319" s="288"/>
      <c r="H319" s="288"/>
      <c r="I319" s="288"/>
      <c r="J319" s="288"/>
      <c r="K319" s="288"/>
      <c r="L319" s="288"/>
      <c r="M319" s="288"/>
      <c r="N319" s="288"/>
      <c r="O319" s="288"/>
      <c r="P319" s="291"/>
      <c r="Q319" s="288"/>
      <c r="R319" s="265"/>
      <c r="S319" s="297"/>
      <c r="T319" s="297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8"/>
      <c r="F320" s="288"/>
      <c r="G320" s="288"/>
      <c r="H320" s="288"/>
      <c r="I320" s="288"/>
      <c r="J320" s="288"/>
      <c r="K320" s="288"/>
      <c r="L320" s="288"/>
      <c r="M320" s="288"/>
      <c r="N320" s="288"/>
      <c r="O320" s="288"/>
      <c r="P320" s="291"/>
      <c r="Q320" s="288"/>
      <c r="R320" s="265"/>
      <c r="S320" s="297"/>
      <c r="T320" s="297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8"/>
      <c r="F321" s="288"/>
      <c r="G321" s="288"/>
      <c r="H321" s="288"/>
      <c r="I321" s="288"/>
      <c r="J321" s="288"/>
      <c r="K321" s="288"/>
      <c r="L321" s="288"/>
      <c r="M321" s="288"/>
      <c r="N321" s="288"/>
      <c r="O321" s="288"/>
      <c r="P321" s="291"/>
      <c r="Q321" s="288"/>
      <c r="R321" s="265"/>
      <c r="S321" s="297"/>
      <c r="T321" s="297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8"/>
      <c r="F322" s="288"/>
      <c r="G322" s="288"/>
      <c r="H322" s="288"/>
      <c r="I322" s="288"/>
      <c r="J322" s="288"/>
      <c r="K322" s="288"/>
      <c r="L322" s="288"/>
      <c r="M322" s="288"/>
      <c r="N322" s="288"/>
      <c r="O322" s="288"/>
      <c r="P322" s="291"/>
      <c r="Q322" s="288"/>
      <c r="R322" s="265"/>
      <c r="S322" s="297"/>
      <c r="T322" s="297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8"/>
      <c r="F323" s="288"/>
      <c r="G323" s="288"/>
      <c r="H323" s="288"/>
      <c r="I323" s="288"/>
      <c r="J323" s="288"/>
      <c r="K323" s="288"/>
      <c r="L323" s="288"/>
      <c r="M323" s="288"/>
      <c r="N323" s="288"/>
      <c r="O323" s="288"/>
      <c r="P323" s="291"/>
      <c r="Q323" s="288"/>
      <c r="R323" s="265"/>
      <c r="S323" s="297"/>
      <c r="T323" s="297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8"/>
      <c r="F324" s="288"/>
      <c r="G324" s="288"/>
      <c r="H324" s="288"/>
      <c r="I324" s="288"/>
      <c r="J324" s="288"/>
      <c r="K324" s="288"/>
      <c r="L324" s="288"/>
      <c r="M324" s="288"/>
      <c r="N324" s="288"/>
      <c r="O324" s="288"/>
      <c r="P324" s="291"/>
      <c r="Q324" s="288"/>
      <c r="R324" s="265"/>
      <c r="S324" s="297"/>
      <c r="T324" s="297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8"/>
      <c r="F325" s="288"/>
      <c r="G325" s="288"/>
      <c r="H325" s="288"/>
      <c r="I325" s="288"/>
      <c r="J325" s="288"/>
      <c r="K325" s="288"/>
      <c r="L325" s="288"/>
      <c r="M325" s="288"/>
      <c r="N325" s="288"/>
      <c r="O325" s="288"/>
      <c r="P325" s="291"/>
      <c r="Q325" s="288"/>
      <c r="R325" s="265"/>
      <c r="S325" s="297"/>
      <c r="T325" s="297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8"/>
      <c r="F326" s="288"/>
      <c r="G326" s="288"/>
      <c r="H326" s="288"/>
      <c r="I326" s="288"/>
      <c r="J326" s="288"/>
      <c r="K326" s="288"/>
      <c r="L326" s="288"/>
      <c r="M326" s="288"/>
      <c r="N326" s="288"/>
      <c r="O326" s="288"/>
      <c r="P326" s="291"/>
      <c r="Q326" s="288"/>
      <c r="R326" s="265"/>
      <c r="S326" s="297"/>
      <c r="T326" s="297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8"/>
      <c r="F327" s="288"/>
      <c r="G327" s="288"/>
      <c r="H327" s="288"/>
      <c r="I327" s="288"/>
      <c r="J327" s="288"/>
      <c r="K327" s="288"/>
      <c r="L327" s="288"/>
      <c r="M327" s="288"/>
      <c r="N327" s="288"/>
      <c r="O327" s="288"/>
      <c r="P327" s="291"/>
      <c r="Q327" s="288"/>
      <c r="R327" s="265"/>
      <c r="S327" s="297"/>
      <c r="T327" s="297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8"/>
      <c r="F328" s="288"/>
      <c r="G328" s="288"/>
      <c r="H328" s="288"/>
      <c r="I328" s="288"/>
      <c r="J328" s="288"/>
      <c r="K328" s="288"/>
      <c r="L328" s="288"/>
      <c r="M328" s="288"/>
      <c r="N328" s="288"/>
      <c r="O328" s="288"/>
      <c r="P328" s="291"/>
      <c r="Q328" s="288"/>
      <c r="R328" s="265"/>
      <c r="S328" s="297"/>
      <c r="T328" s="297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8"/>
      <c r="F329" s="288"/>
      <c r="G329" s="288"/>
      <c r="H329" s="288"/>
      <c r="I329" s="288"/>
      <c r="J329" s="288"/>
      <c r="K329" s="288"/>
      <c r="L329" s="288"/>
      <c r="M329" s="288"/>
      <c r="N329" s="288"/>
      <c r="O329" s="288"/>
      <c r="P329" s="291"/>
      <c r="Q329" s="288"/>
      <c r="R329" s="265"/>
      <c r="S329" s="297"/>
      <c r="T329" s="297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8"/>
      <c r="F330" s="288"/>
      <c r="G330" s="288"/>
      <c r="H330" s="288"/>
      <c r="I330" s="288"/>
      <c r="J330" s="288"/>
      <c r="K330" s="288"/>
      <c r="L330" s="288"/>
      <c r="M330" s="288"/>
      <c r="N330" s="288"/>
      <c r="O330" s="288"/>
      <c r="P330" s="291"/>
      <c r="Q330" s="288"/>
      <c r="R330" s="265"/>
      <c r="S330" s="297"/>
      <c r="T330" s="297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8"/>
      <c r="F331" s="288"/>
      <c r="G331" s="288"/>
      <c r="H331" s="288"/>
      <c r="I331" s="288"/>
      <c r="J331" s="288"/>
      <c r="K331" s="288"/>
      <c r="L331" s="288"/>
      <c r="M331" s="288"/>
      <c r="N331" s="288"/>
      <c r="O331" s="288"/>
      <c r="P331" s="291"/>
      <c r="Q331" s="288"/>
      <c r="R331" s="265"/>
      <c r="S331" s="297"/>
      <c r="T331" s="297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8"/>
      <c r="F332" s="288"/>
      <c r="G332" s="288"/>
      <c r="H332" s="288"/>
      <c r="I332" s="288"/>
      <c r="J332" s="288"/>
      <c r="K332" s="288"/>
      <c r="L332" s="288"/>
      <c r="M332" s="288"/>
      <c r="N332" s="288"/>
      <c r="O332" s="288"/>
      <c r="P332" s="291"/>
      <c r="Q332" s="288"/>
      <c r="R332" s="265"/>
      <c r="S332" s="297"/>
      <c r="T332" s="297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8"/>
      <c r="F333" s="288"/>
      <c r="G333" s="288"/>
      <c r="H333" s="288"/>
      <c r="I333" s="288"/>
      <c r="J333" s="288"/>
      <c r="K333" s="288"/>
      <c r="L333" s="288"/>
      <c r="M333" s="288"/>
      <c r="N333" s="288"/>
      <c r="O333" s="288"/>
      <c r="P333" s="291"/>
      <c r="Q333" s="288"/>
      <c r="R333" s="265"/>
      <c r="S333" s="297"/>
      <c r="T333" s="297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8"/>
      <c r="F334" s="288"/>
      <c r="G334" s="288"/>
      <c r="H334" s="288"/>
      <c r="I334" s="288"/>
      <c r="J334" s="288"/>
      <c r="K334" s="288"/>
      <c r="L334" s="288"/>
      <c r="M334" s="288"/>
      <c r="N334" s="288"/>
      <c r="O334" s="288"/>
      <c r="P334" s="291"/>
      <c r="Q334" s="288"/>
      <c r="R334" s="265"/>
      <c r="S334" s="297"/>
      <c r="T334" s="297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8"/>
      <c r="F335" s="288"/>
      <c r="G335" s="288"/>
      <c r="H335" s="288"/>
      <c r="I335" s="288"/>
      <c r="J335" s="288"/>
      <c r="K335" s="288"/>
      <c r="L335" s="288"/>
      <c r="M335" s="288"/>
      <c r="N335" s="288"/>
      <c r="O335" s="288"/>
      <c r="P335" s="291"/>
      <c r="Q335" s="288"/>
      <c r="R335" s="265"/>
      <c r="S335" s="297"/>
      <c r="T335" s="297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8"/>
      <c r="F336" s="288"/>
      <c r="G336" s="288"/>
      <c r="H336" s="288"/>
      <c r="I336" s="288"/>
      <c r="J336" s="288"/>
      <c r="K336" s="288"/>
      <c r="L336" s="288"/>
      <c r="M336" s="288"/>
      <c r="N336" s="288"/>
      <c r="O336" s="288"/>
      <c r="P336" s="291"/>
      <c r="Q336" s="288"/>
      <c r="R336" s="265"/>
      <c r="S336" s="297"/>
      <c r="T336" s="297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8"/>
      <c r="F337" s="288"/>
      <c r="G337" s="288"/>
      <c r="H337" s="288"/>
      <c r="I337" s="288"/>
      <c r="J337" s="288"/>
      <c r="K337" s="288"/>
      <c r="L337" s="288"/>
      <c r="M337" s="288"/>
      <c r="N337" s="288"/>
      <c r="O337" s="288"/>
      <c r="P337" s="291"/>
      <c r="Q337" s="288"/>
      <c r="R337" s="265"/>
      <c r="S337" s="297"/>
      <c r="T337" s="297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8"/>
      <c r="F338" s="288"/>
      <c r="G338" s="288"/>
      <c r="H338" s="288"/>
      <c r="I338" s="288"/>
      <c r="J338" s="288"/>
      <c r="K338" s="288"/>
      <c r="L338" s="288"/>
      <c r="M338" s="288"/>
      <c r="N338" s="288"/>
      <c r="O338" s="288"/>
      <c r="P338" s="291"/>
      <c r="Q338" s="288"/>
      <c r="R338" s="265"/>
      <c r="S338" s="297"/>
      <c r="T338" s="297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8"/>
      <c r="F339" s="288"/>
      <c r="G339" s="288"/>
      <c r="H339" s="288"/>
      <c r="I339" s="288"/>
      <c r="J339" s="288"/>
      <c r="K339" s="288"/>
      <c r="L339" s="288"/>
      <c r="M339" s="288"/>
      <c r="N339" s="288"/>
      <c r="O339" s="288"/>
      <c r="P339" s="291"/>
      <c r="Q339" s="288"/>
      <c r="R339" s="265"/>
      <c r="S339" s="297"/>
      <c r="T339" s="297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8"/>
      <c r="F340" s="288"/>
      <c r="G340" s="288"/>
      <c r="H340" s="288"/>
      <c r="I340" s="288"/>
      <c r="J340" s="288"/>
      <c r="K340" s="288"/>
      <c r="L340" s="288"/>
      <c r="M340" s="288"/>
      <c r="N340" s="288"/>
      <c r="O340" s="288"/>
      <c r="P340" s="291"/>
      <c r="Q340" s="288"/>
      <c r="R340" s="265"/>
      <c r="S340" s="297"/>
      <c r="T340" s="297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8"/>
      <c r="F341" s="288"/>
      <c r="G341" s="288"/>
      <c r="H341" s="288"/>
      <c r="I341" s="288"/>
      <c r="J341" s="288"/>
      <c r="K341" s="288"/>
      <c r="L341" s="288"/>
      <c r="M341" s="288"/>
      <c r="N341" s="288"/>
      <c r="O341" s="288"/>
      <c r="P341" s="291"/>
      <c r="Q341" s="288"/>
      <c r="R341" s="265"/>
      <c r="S341" s="297"/>
      <c r="T341" s="297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8"/>
      <c r="F342" s="288"/>
      <c r="G342" s="288"/>
      <c r="H342" s="288"/>
      <c r="I342" s="288"/>
      <c r="J342" s="288"/>
      <c r="K342" s="288"/>
      <c r="L342" s="288"/>
      <c r="M342" s="288"/>
      <c r="N342" s="288"/>
      <c r="O342" s="288"/>
      <c r="P342" s="291"/>
      <c r="Q342" s="288"/>
      <c r="R342" s="265"/>
      <c r="S342" s="297"/>
      <c r="T342" s="297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8"/>
      <c r="F343" s="288"/>
      <c r="G343" s="288"/>
      <c r="H343" s="288"/>
      <c r="I343" s="288"/>
      <c r="J343" s="288"/>
      <c r="K343" s="288"/>
      <c r="L343" s="288"/>
      <c r="M343" s="288"/>
      <c r="N343" s="288"/>
      <c r="O343" s="288"/>
      <c r="P343" s="291"/>
      <c r="Q343" s="288"/>
      <c r="R343" s="265"/>
      <c r="S343" s="297"/>
      <c r="T343" s="297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8"/>
      <c r="F344" s="288"/>
      <c r="G344" s="288"/>
      <c r="H344" s="288"/>
      <c r="I344" s="288"/>
      <c r="J344" s="288"/>
      <c r="K344" s="288"/>
      <c r="L344" s="288"/>
      <c r="M344" s="288"/>
      <c r="N344" s="288"/>
      <c r="O344" s="288"/>
      <c r="P344" s="291"/>
      <c r="Q344" s="288"/>
      <c r="R344" s="265"/>
      <c r="S344" s="297"/>
      <c r="T344" s="297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8"/>
      <c r="F345" s="288"/>
      <c r="G345" s="288"/>
      <c r="H345" s="288"/>
      <c r="I345" s="288"/>
      <c r="J345" s="288"/>
      <c r="K345" s="288"/>
      <c r="L345" s="288"/>
      <c r="M345" s="288"/>
      <c r="N345" s="288"/>
      <c r="O345" s="288"/>
      <c r="P345" s="291"/>
      <c r="Q345" s="288"/>
      <c r="R345" s="265"/>
      <c r="S345" s="297"/>
      <c r="T345" s="297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8"/>
      <c r="F346" s="288"/>
      <c r="G346" s="288"/>
      <c r="H346" s="288"/>
      <c r="I346" s="288"/>
      <c r="J346" s="288"/>
      <c r="K346" s="288"/>
      <c r="L346" s="288"/>
      <c r="M346" s="288"/>
      <c r="N346" s="288"/>
      <c r="O346" s="288"/>
      <c r="P346" s="291"/>
      <c r="Q346" s="288"/>
      <c r="R346" s="265"/>
      <c r="S346" s="297"/>
      <c r="T346" s="297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8"/>
      <c r="F347" s="288"/>
      <c r="G347" s="288"/>
      <c r="H347" s="288"/>
      <c r="I347" s="288"/>
      <c r="J347" s="288"/>
      <c r="K347" s="288"/>
      <c r="L347" s="288"/>
      <c r="M347" s="288"/>
      <c r="N347" s="288"/>
      <c r="O347" s="288"/>
      <c r="P347" s="291"/>
      <c r="Q347" s="288"/>
      <c r="R347" s="265"/>
      <c r="S347" s="297"/>
      <c r="T347" s="297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8"/>
      <c r="F348" s="288"/>
      <c r="G348" s="288"/>
      <c r="H348" s="288"/>
      <c r="I348" s="288"/>
      <c r="J348" s="288"/>
      <c r="K348" s="288"/>
      <c r="L348" s="288"/>
      <c r="M348" s="288"/>
      <c r="N348" s="288"/>
      <c r="O348" s="288"/>
      <c r="P348" s="291"/>
      <c r="Q348" s="288"/>
      <c r="R348" s="265"/>
      <c r="S348" s="297"/>
      <c r="T348" s="297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8"/>
      <c r="F349" s="288"/>
      <c r="G349" s="288"/>
      <c r="H349" s="288"/>
      <c r="I349" s="288"/>
      <c r="J349" s="288"/>
      <c r="K349" s="288"/>
      <c r="L349" s="288"/>
      <c r="M349" s="288"/>
      <c r="N349" s="288"/>
      <c r="O349" s="288"/>
      <c r="P349" s="291"/>
      <c r="Q349" s="288"/>
      <c r="R349" s="265"/>
      <c r="S349" s="297"/>
      <c r="T349" s="297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8"/>
      <c r="F350" s="288"/>
      <c r="G350" s="288"/>
      <c r="H350" s="288"/>
      <c r="I350" s="288"/>
      <c r="J350" s="288"/>
      <c r="K350" s="288"/>
      <c r="L350" s="288"/>
      <c r="M350" s="288"/>
      <c r="N350" s="288"/>
      <c r="O350" s="288"/>
      <c r="P350" s="291"/>
      <c r="Q350" s="288"/>
      <c r="R350" s="265"/>
      <c r="S350" s="297"/>
      <c r="T350" s="297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8"/>
      <c r="F351" s="288"/>
      <c r="G351" s="288"/>
      <c r="H351" s="288"/>
      <c r="I351" s="288"/>
      <c r="J351" s="288"/>
      <c r="K351" s="288"/>
      <c r="L351" s="288"/>
      <c r="M351" s="288"/>
      <c r="N351" s="288"/>
      <c r="O351" s="288"/>
      <c r="P351" s="291"/>
      <c r="Q351" s="288"/>
      <c r="R351" s="265"/>
      <c r="S351" s="297"/>
      <c r="T351" s="297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8"/>
      <c r="F352" s="288"/>
      <c r="G352" s="288"/>
      <c r="H352" s="288"/>
      <c r="I352" s="288"/>
      <c r="J352" s="288"/>
      <c r="K352" s="288"/>
      <c r="L352" s="288"/>
      <c r="M352" s="288"/>
      <c r="N352" s="288"/>
      <c r="O352" s="288"/>
      <c r="P352" s="291"/>
      <c r="Q352" s="288"/>
      <c r="R352" s="265"/>
      <c r="S352" s="297"/>
      <c r="T352" s="297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8"/>
      <c r="F353" s="288"/>
      <c r="G353" s="288"/>
      <c r="H353" s="288"/>
      <c r="I353" s="288"/>
      <c r="J353" s="288"/>
      <c r="K353" s="288"/>
      <c r="L353" s="288"/>
      <c r="M353" s="288"/>
      <c r="N353" s="288"/>
      <c r="O353" s="288"/>
      <c r="P353" s="291"/>
      <c r="Q353" s="288"/>
      <c r="R353" s="265"/>
      <c r="S353" s="297"/>
      <c r="T353" s="297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8"/>
      <c r="F354" s="288"/>
      <c r="G354" s="288"/>
      <c r="H354" s="288"/>
      <c r="I354" s="288"/>
      <c r="J354" s="288"/>
      <c r="K354" s="288"/>
      <c r="L354" s="288"/>
      <c r="M354" s="288"/>
      <c r="N354" s="288"/>
      <c r="O354" s="288"/>
      <c r="P354" s="291"/>
      <c r="Q354" s="288"/>
      <c r="R354" s="265"/>
      <c r="S354" s="297"/>
      <c r="T354" s="297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8"/>
      <c r="F355" s="288"/>
      <c r="G355" s="288"/>
      <c r="H355" s="288"/>
      <c r="I355" s="288"/>
      <c r="J355" s="288"/>
      <c r="K355" s="288"/>
      <c r="L355" s="288"/>
      <c r="M355" s="288"/>
      <c r="N355" s="288"/>
      <c r="O355" s="288"/>
      <c r="P355" s="291"/>
      <c r="Q355" s="288"/>
      <c r="R355" s="265"/>
      <c r="S355" s="297"/>
      <c r="T355" s="297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8"/>
      <c r="F356" s="288"/>
      <c r="G356" s="288"/>
      <c r="H356" s="288"/>
      <c r="I356" s="288"/>
      <c r="J356" s="288"/>
      <c r="K356" s="288"/>
      <c r="L356" s="288"/>
      <c r="M356" s="288"/>
      <c r="N356" s="288"/>
      <c r="O356" s="288"/>
      <c r="P356" s="291"/>
      <c r="Q356" s="288"/>
      <c r="R356" s="265"/>
      <c r="S356" s="297"/>
      <c r="T356" s="297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8"/>
      <c r="F357" s="288"/>
      <c r="G357" s="288"/>
      <c r="H357" s="288"/>
      <c r="I357" s="288"/>
      <c r="J357" s="288"/>
      <c r="K357" s="288"/>
      <c r="L357" s="288"/>
      <c r="M357" s="288"/>
      <c r="N357" s="288"/>
      <c r="O357" s="288"/>
      <c r="P357" s="291"/>
      <c r="Q357" s="288"/>
      <c r="R357" s="265"/>
      <c r="S357" s="297"/>
      <c r="T357" s="297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8"/>
      <c r="F358" s="288"/>
      <c r="G358" s="288"/>
      <c r="H358" s="288"/>
      <c r="I358" s="288"/>
      <c r="J358" s="288"/>
      <c r="K358" s="288"/>
      <c r="L358" s="288"/>
      <c r="M358" s="288"/>
      <c r="N358" s="288"/>
      <c r="O358" s="288"/>
      <c r="P358" s="291"/>
      <c r="Q358" s="288"/>
      <c r="R358" s="265"/>
      <c r="S358" s="297"/>
      <c r="T358" s="297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8"/>
      <c r="F359" s="288"/>
      <c r="G359" s="288"/>
      <c r="H359" s="288"/>
      <c r="I359" s="288"/>
      <c r="J359" s="288"/>
      <c r="K359" s="288"/>
      <c r="L359" s="288"/>
      <c r="M359" s="288"/>
      <c r="N359" s="288"/>
      <c r="O359" s="288"/>
      <c r="P359" s="291"/>
      <c r="Q359" s="288"/>
      <c r="R359" s="265"/>
      <c r="S359" s="297"/>
      <c r="T359" s="297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8"/>
      <c r="F360" s="288"/>
      <c r="G360" s="288"/>
      <c r="H360" s="288"/>
      <c r="I360" s="288"/>
      <c r="J360" s="288"/>
      <c r="K360" s="288"/>
      <c r="L360" s="288"/>
      <c r="M360" s="288"/>
      <c r="N360" s="288"/>
      <c r="O360" s="288"/>
      <c r="P360" s="291"/>
      <c r="Q360" s="288"/>
      <c r="R360" s="265"/>
      <c r="S360" s="297"/>
      <c r="T360" s="297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8"/>
      <c r="F361" s="288"/>
      <c r="G361" s="288"/>
      <c r="H361" s="288"/>
      <c r="I361" s="288"/>
      <c r="J361" s="288"/>
      <c r="K361" s="288"/>
      <c r="L361" s="288"/>
      <c r="M361" s="288"/>
      <c r="N361" s="288"/>
      <c r="O361" s="288"/>
      <c r="P361" s="291"/>
      <c r="Q361" s="288"/>
      <c r="R361" s="265"/>
      <c r="S361" s="297"/>
      <c r="T361" s="297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8"/>
      <c r="F362" s="288"/>
      <c r="G362" s="288"/>
      <c r="H362" s="288"/>
      <c r="I362" s="288"/>
      <c r="J362" s="288"/>
      <c r="K362" s="288"/>
      <c r="L362" s="288"/>
      <c r="M362" s="288"/>
      <c r="N362" s="288"/>
      <c r="O362" s="288"/>
      <c r="P362" s="291"/>
      <c r="Q362" s="288"/>
      <c r="R362" s="265"/>
      <c r="S362" s="297"/>
      <c r="T362" s="297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8"/>
      <c r="F363" s="288"/>
      <c r="G363" s="288"/>
      <c r="H363" s="288"/>
      <c r="I363" s="288"/>
      <c r="J363" s="288"/>
      <c r="K363" s="288"/>
      <c r="L363" s="288"/>
      <c r="M363" s="288"/>
      <c r="N363" s="288"/>
      <c r="O363" s="288"/>
      <c r="P363" s="291"/>
      <c r="Q363" s="288"/>
      <c r="R363" s="265"/>
      <c r="S363" s="297"/>
      <c r="T363" s="297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8"/>
      <c r="F364" s="288"/>
      <c r="G364" s="288"/>
      <c r="H364" s="288"/>
      <c r="I364" s="288"/>
      <c r="J364" s="288"/>
      <c r="K364" s="288"/>
      <c r="L364" s="288"/>
      <c r="M364" s="288"/>
      <c r="N364" s="288"/>
      <c r="O364" s="288"/>
      <c r="P364" s="291"/>
      <c r="Q364" s="288"/>
      <c r="R364" s="265"/>
      <c r="S364" s="297"/>
      <c r="T364" s="297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8"/>
      <c r="F365" s="288"/>
      <c r="G365" s="288"/>
      <c r="H365" s="288"/>
      <c r="I365" s="288"/>
      <c r="J365" s="288"/>
      <c r="K365" s="288"/>
      <c r="L365" s="288"/>
      <c r="M365" s="288"/>
      <c r="N365" s="288"/>
      <c r="O365" s="288"/>
      <c r="P365" s="291"/>
      <c r="Q365" s="288"/>
      <c r="R365" s="265"/>
      <c r="S365" s="297"/>
      <c r="T365" s="297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8"/>
      <c r="F366" s="288"/>
      <c r="G366" s="288"/>
      <c r="H366" s="288"/>
      <c r="I366" s="288"/>
      <c r="J366" s="288"/>
      <c r="K366" s="288"/>
      <c r="L366" s="288"/>
      <c r="M366" s="288"/>
      <c r="N366" s="288"/>
      <c r="O366" s="288"/>
      <c r="P366" s="291"/>
      <c r="Q366" s="288"/>
      <c r="R366" s="265"/>
      <c r="S366" s="297"/>
      <c r="T366" s="297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8"/>
      <c r="F367" s="288"/>
      <c r="G367" s="288"/>
      <c r="H367" s="288"/>
      <c r="I367" s="288"/>
      <c r="J367" s="288"/>
      <c r="K367" s="288"/>
      <c r="L367" s="288"/>
      <c r="M367" s="288"/>
      <c r="N367" s="288"/>
      <c r="O367" s="288"/>
      <c r="P367" s="291"/>
      <c r="Q367" s="288"/>
      <c r="R367" s="265"/>
      <c r="S367" s="297"/>
      <c r="T367" s="297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8"/>
      <c r="F368" s="288"/>
      <c r="G368" s="288"/>
      <c r="H368" s="288"/>
      <c r="I368" s="288"/>
      <c r="J368" s="288"/>
      <c r="K368" s="288"/>
      <c r="L368" s="288"/>
      <c r="M368" s="288"/>
      <c r="N368" s="288"/>
      <c r="O368" s="288"/>
      <c r="P368" s="291"/>
      <c r="Q368" s="288"/>
      <c r="R368" s="265"/>
      <c r="S368" s="297"/>
      <c r="T368" s="297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8"/>
      <c r="F369" s="288"/>
      <c r="G369" s="288"/>
      <c r="H369" s="288"/>
      <c r="I369" s="288"/>
      <c r="J369" s="288"/>
      <c r="K369" s="288"/>
      <c r="L369" s="288"/>
      <c r="M369" s="288"/>
      <c r="N369" s="288"/>
      <c r="O369" s="288"/>
      <c r="P369" s="291"/>
      <c r="Q369" s="288"/>
      <c r="R369" s="265"/>
      <c r="S369" s="297"/>
      <c r="T369" s="297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8"/>
      <c r="F370" s="288"/>
      <c r="G370" s="288"/>
      <c r="H370" s="288"/>
      <c r="I370" s="288"/>
      <c r="J370" s="288"/>
      <c r="K370" s="288"/>
      <c r="L370" s="288"/>
      <c r="M370" s="288"/>
      <c r="N370" s="288"/>
      <c r="O370" s="288"/>
      <c r="P370" s="291"/>
      <c r="Q370" s="288"/>
      <c r="R370" s="265"/>
      <c r="S370" s="297"/>
      <c r="T370" s="297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8"/>
      <c r="F371" s="288"/>
      <c r="G371" s="288"/>
      <c r="H371" s="288"/>
      <c r="I371" s="288"/>
      <c r="J371" s="288"/>
      <c r="K371" s="288"/>
      <c r="L371" s="288"/>
      <c r="M371" s="288"/>
      <c r="N371" s="288"/>
      <c r="O371" s="288"/>
      <c r="P371" s="291"/>
      <c r="Q371" s="288"/>
      <c r="R371" s="265"/>
      <c r="S371" s="297"/>
      <c r="T371" s="297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8"/>
      <c r="F372" s="288"/>
      <c r="G372" s="288"/>
      <c r="H372" s="288"/>
      <c r="I372" s="288"/>
      <c r="J372" s="288"/>
      <c r="K372" s="288"/>
      <c r="L372" s="288"/>
      <c r="M372" s="288"/>
      <c r="N372" s="288"/>
      <c r="O372" s="288"/>
      <c r="P372" s="291"/>
      <c r="Q372" s="288"/>
      <c r="R372" s="265"/>
      <c r="S372" s="297"/>
      <c r="T372" s="297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8"/>
      <c r="F373" s="288"/>
      <c r="G373" s="288"/>
      <c r="H373" s="288"/>
      <c r="I373" s="288"/>
      <c r="J373" s="288"/>
      <c r="K373" s="288"/>
      <c r="L373" s="288"/>
      <c r="M373" s="288"/>
      <c r="N373" s="288"/>
      <c r="O373" s="288"/>
      <c r="P373" s="291"/>
      <c r="Q373" s="288"/>
      <c r="R373" s="265"/>
      <c r="S373" s="297"/>
      <c r="T373" s="297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8"/>
      <c r="F374" s="288"/>
      <c r="G374" s="288"/>
      <c r="H374" s="288"/>
      <c r="I374" s="288"/>
      <c r="J374" s="288"/>
      <c r="K374" s="288"/>
      <c r="L374" s="288"/>
      <c r="M374" s="288"/>
      <c r="N374" s="288"/>
      <c r="O374" s="288"/>
      <c r="P374" s="291"/>
      <c r="Q374" s="288"/>
      <c r="R374" s="265"/>
      <c r="S374" s="297"/>
      <c r="T374" s="297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8"/>
      <c r="F375" s="288"/>
      <c r="G375" s="288"/>
      <c r="H375" s="288"/>
      <c r="I375" s="288"/>
      <c r="J375" s="288"/>
      <c r="K375" s="288"/>
      <c r="L375" s="288"/>
      <c r="M375" s="288"/>
      <c r="N375" s="288"/>
      <c r="O375" s="288"/>
      <c r="P375" s="291"/>
      <c r="Q375" s="288"/>
      <c r="R375" s="265"/>
      <c r="S375" s="297"/>
      <c r="T375" s="297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8"/>
      <c r="F376" s="288"/>
      <c r="G376" s="288"/>
      <c r="H376" s="288"/>
      <c r="I376" s="288"/>
      <c r="J376" s="288"/>
      <c r="K376" s="288"/>
      <c r="L376" s="288"/>
      <c r="M376" s="288"/>
      <c r="N376" s="288"/>
      <c r="O376" s="288"/>
      <c r="P376" s="291"/>
      <c r="Q376" s="288"/>
      <c r="R376" s="265"/>
      <c r="S376" s="297"/>
      <c r="T376" s="297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8"/>
      <c r="F377" s="288"/>
      <c r="G377" s="288"/>
      <c r="H377" s="288"/>
      <c r="I377" s="288"/>
      <c r="J377" s="288"/>
      <c r="K377" s="288"/>
      <c r="L377" s="288"/>
      <c r="M377" s="288"/>
      <c r="N377" s="288"/>
      <c r="O377" s="288"/>
      <c r="P377" s="291"/>
      <c r="Q377" s="288"/>
      <c r="R377" s="265"/>
      <c r="S377" s="297"/>
      <c r="T377" s="297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8"/>
      <c r="F378" s="288"/>
      <c r="G378" s="288"/>
      <c r="H378" s="288"/>
      <c r="I378" s="288"/>
      <c r="J378" s="288"/>
      <c r="K378" s="288"/>
      <c r="L378" s="288"/>
      <c r="M378" s="288"/>
      <c r="N378" s="288"/>
      <c r="O378" s="288"/>
      <c r="P378" s="291"/>
      <c r="Q378" s="288"/>
      <c r="R378" s="265"/>
      <c r="S378" s="297"/>
      <c r="T378" s="297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8"/>
      <c r="F379" s="288"/>
      <c r="G379" s="288"/>
      <c r="H379" s="288"/>
      <c r="I379" s="288"/>
      <c r="J379" s="288"/>
      <c r="K379" s="288"/>
      <c r="L379" s="288"/>
      <c r="M379" s="288"/>
      <c r="N379" s="288"/>
      <c r="O379" s="288"/>
      <c r="P379" s="291"/>
      <c r="Q379" s="288"/>
      <c r="R379" s="265"/>
      <c r="S379" s="297"/>
      <c r="T379" s="297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8"/>
      <c r="F380" s="288"/>
      <c r="G380" s="288"/>
      <c r="H380" s="288"/>
      <c r="I380" s="288"/>
      <c r="J380" s="288"/>
      <c r="K380" s="288"/>
      <c r="L380" s="288"/>
      <c r="M380" s="288"/>
      <c r="N380" s="288"/>
      <c r="O380" s="288"/>
      <c r="P380" s="291"/>
      <c r="Q380" s="288"/>
      <c r="R380" s="265"/>
      <c r="S380" s="297"/>
      <c r="T380" s="297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8"/>
      <c r="F381" s="288"/>
      <c r="G381" s="288"/>
      <c r="H381" s="288"/>
      <c r="I381" s="288"/>
      <c r="J381" s="288"/>
      <c r="K381" s="288"/>
      <c r="L381" s="288"/>
      <c r="M381" s="288"/>
      <c r="N381" s="288"/>
      <c r="O381" s="288"/>
      <c r="P381" s="291"/>
      <c r="Q381" s="288"/>
      <c r="R381" s="265"/>
      <c r="S381" s="297"/>
      <c r="T381" s="297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8"/>
      <c r="F382" s="288"/>
      <c r="G382" s="288"/>
      <c r="H382" s="288"/>
      <c r="I382" s="288"/>
      <c r="J382" s="288"/>
      <c r="K382" s="288"/>
      <c r="L382" s="288"/>
      <c r="M382" s="288"/>
      <c r="N382" s="288"/>
      <c r="O382" s="288"/>
      <c r="P382" s="291"/>
      <c r="Q382" s="288"/>
      <c r="R382" s="265"/>
      <c r="S382" s="297"/>
      <c r="T382" s="297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8"/>
      <c r="F383" s="288"/>
      <c r="G383" s="288"/>
      <c r="H383" s="288"/>
      <c r="I383" s="288"/>
      <c r="J383" s="288"/>
      <c r="K383" s="288"/>
      <c r="L383" s="288"/>
      <c r="M383" s="288"/>
      <c r="N383" s="288"/>
      <c r="O383" s="288"/>
      <c r="P383" s="291"/>
      <c r="Q383" s="288"/>
      <c r="R383" s="265"/>
      <c r="S383" s="297"/>
      <c r="T383" s="297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8"/>
      <c r="F384" s="288"/>
      <c r="G384" s="288"/>
      <c r="H384" s="288"/>
      <c r="I384" s="288"/>
      <c r="J384" s="288"/>
      <c r="K384" s="288"/>
      <c r="L384" s="288"/>
      <c r="M384" s="288"/>
      <c r="N384" s="288"/>
      <c r="O384" s="288"/>
      <c r="P384" s="291"/>
      <c r="Q384" s="288"/>
      <c r="R384" s="265"/>
      <c r="S384" s="297"/>
      <c r="T384" s="297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8"/>
      <c r="F385" s="288"/>
      <c r="G385" s="288"/>
      <c r="H385" s="288"/>
      <c r="I385" s="288"/>
      <c r="J385" s="288"/>
      <c r="K385" s="288"/>
      <c r="L385" s="288"/>
      <c r="M385" s="288"/>
      <c r="N385" s="288"/>
      <c r="O385" s="288"/>
      <c r="P385" s="291"/>
      <c r="Q385" s="288"/>
      <c r="R385" s="265"/>
      <c r="S385" s="297"/>
      <c r="T385" s="297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8"/>
      <c r="F386" s="288"/>
      <c r="G386" s="288"/>
      <c r="H386" s="288"/>
      <c r="I386" s="288"/>
      <c r="J386" s="288"/>
      <c r="K386" s="288"/>
      <c r="L386" s="288"/>
      <c r="M386" s="288"/>
      <c r="N386" s="288"/>
      <c r="O386" s="288"/>
      <c r="P386" s="291"/>
      <c r="Q386" s="288"/>
      <c r="R386" s="265"/>
      <c r="S386" s="297"/>
      <c r="T386" s="297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8"/>
      <c r="F387" s="288"/>
      <c r="G387" s="288"/>
      <c r="H387" s="288"/>
      <c r="I387" s="288"/>
      <c r="J387" s="288"/>
      <c r="K387" s="288"/>
      <c r="L387" s="288"/>
      <c r="M387" s="288"/>
      <c r="N387" s="288"/>
      <c r="O387" s="288"/>
      <c r="P387" s="291"/>
      <c r="Q387" s="288"/>
      <c r="R387" s="265"/>
      <c r="S387" s="297"/>
      <c r="T387" s="297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8"/>
      <c r="F388" s="288"/>
      <c r="G388" s="288"/>
      <c r="H388" s="288"/>
      <c r="I388" s="288"/>
      <c r="J388" s="288"/>
      <c r="K388" s="288"/>
      <c r="L388" s="288"/>
      <c r="M388" s="288"/>
      <c r="N388" s="288"/>
      <c r="O388" s="288"/>
      <c r="P388" s="291"/>
      <c r="Q388" s="288"/>
      <c r="R388" s="265"/>
      <c r="S388" s="297"/>
      <c r="T388" s="297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8"/>
      <c r="F389" s="288"/>
      <c r="G389" s="288"/>
      <c r="H389" s="288"/>
      <c r="I389" s="288"/>
      <c r="J389" s="288"/>
      <c r="K389" s="288"/>
      <c r="L389" s="288"/>
      <c r="M389" s="288"/>
      <c r="N389" s="288"/>
      <c r="O389" s="288"/>
      <c r="P389" s="291"/>
      <c r="Q389" s="288"/>
      <c r="R389" s="265"/>
      <c r="S389" s="297"/>
      <c r="T389" s="297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8"/>
      <c r="F390" s="288"/>
      <c r="G390" s="288"/>
      <c r="H390" s="288"/>
      <c r="I390" s="288"/>
      <c r="J390" s="288"/>
      <c r="K390" s="288"/>
      <c r="L390" s="288"/>
      <c r="M390" s="288"/>
      <c r="N390" s="288"/>
      <c r="O390" s="288"/>
      <c r="P390" s="291"/>
      <c r="Q390" s="288"/>
      <c r="R390" s="265"/>
      <c r="S390" s="297"/>
      <c r="T390" s="297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8"/>
      <c r="F391" s="288"/>
      <c r="G391" s="288"/>
      <c r="H391" s="288"/>
      <c r="I391" s="288"/>
      <c r="J391" s="288"/>
      <c r="K391" s="288"/>
      <c r="L391" s="288"/>
      <c r="M391" s="288"/>
      <c r="N391" s="288"/>
      <c r="O391" s="288"/>
      <c r="P391" s="291"/>
      <c r="Q391" s="288"/>
      <c r="R391" s="265"/>
      <c r="S391" s="297"/>
      <c r="T391" s="297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8"/>
      <c r="F392" s="288"/>
      <c r="G392" s="288"/>
      <c r="H392" s="288"/>
      <c r="I392" s="288"/>
      <c r="J392" s="288"/>
      <c r="K392" s="288"/>
      <c r="L392" s="288"/>
      <c r="M392" s="288"/>
      <c r="N392" s="288"/>
      <c r="O392" s="288"/>
      <c r="P392" s="291"/>
      <c r="Q392" s="288"/>
      <c r="R392" s="265"/>
      <c r="S392" s="297"/>
      <c r="T392" s="297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8"/>
      <c r="F393" s="288"/>
      <c r="G393" s="288"/>
      <c r="H393" s="288"/>
      <c r="I393" s="288"/>
      <c r="J393" s="288"/>
      <c r="K393" s="288"/>
      <c r="L393" s="288"/>
      <c r="M393" s="288"/>
      <c r="N393" s="288"/>
      <c r="O393" s="288"/>
      <c r="P393" s="291"/>
      <c r="Q393" s="288"/>
      <c r="R393" s="265"/>
      <c r="S393" s="297"/>
      <c r="T393" s="297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8"/>
      <c r="F394" s="288"/>
      <c r="G394" s="288"/>
      <c r="H394" s="288"/>
      <c r="I394" s="288"/>
      <c r="J394" s="288"/>
      <c r="K394" s="288"/>
      <c r="L394" s="288"/>
      <c r="M394" s="288"/>
      <c r="N394" s="288"/>
      <c r="O394" s="288"/>
      <c r="P394" s="291"/>
      <c r="Q394" s="288"/>
      <c r="R394" s="265"/>
      <c r="S394" s="297"/>
      <c r="T394" s="297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8"/>
      <c r="F395" s="288"/>
      <c r="G395" s="288"/>
      <c r="H395" s="288"/>
      <c r="I395" s="288"/>
      <c r="J395" s="288"/>
      <c r="K395" s="288"/>
      <c r="L395" s="288"/>
      <c r="M395" s="288"/>
      <c r="N395" s="288"/>
      <c r="O395" s="288"/>
      <c r="P395" s="291"/>
      <c r="Q395" s="288"/>
      <c r="R395" s="265"/>
      <c r="S395" s="297"/>
      <c r="T395" s="297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8"/>
      <c r="F396" s="288"/>
      <c r="G396" s="288"/>
      <c r="H396" s="288"/>
      <c r="I396" s="288"/>
      <c r="J396" s="288"/>
      <c r="K396" s="288"/>
      <c r="L396" s="288"/>
      <c r="M396" s="288"/>
      <c r="N396" s="288"/>
      <c r="O396" s="288"/>
      <c r="P396" s="291"/>
      <c r="Q396" s="288"/>
      <c r="R396" s="265"/>
      <c r="S396" s="297"/>
      <c r="T396" s="297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8"/>
      <c r="F397" s="288"/>
      <c r="G397" s="288"/>
      <c r="H397" s="288"/>
      <c r="I397" s="288"/>
      <c r="J397" s="288"/>
      <c r="K397" s="288"/>
      <c r="L397" s="288"/>
      <c r="M397" s="288"/>
      <c r="N397" s="288"/>
      <c r="O397" s="288"/>
      <c r="P397" s="291"/>
      <c r="Q397" s="288"/>
      <c r="R397" s="265"/>
      <c r="S397" s="297"/>
      <c r="T397" s="297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8"/>
      <c r="F398" s="288"/>
      <c r="G398" s="288"/>
      <c r="H398" s="288"/>
      <c r="I398" s="288"/>
      <c r="J398" s="288"/>
      <c r="K398" s="288"/>
      <c r="L398" s="288"/>
      <c r="M398" s="288"/>
      <c r="N398" s="288"/>
      <c r="O398" s="288"/>
      <c r="P398" s="291"/>
      <c r="Q398" s="288"/>
      <c r="R398" s="265"/>
      <c r="S398" s="297"/>
      <c r="T398" s="297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8"/>
      <c r="F399" s="288"/>
      <c r="G399" s="288"/>
      <c r="H399" s="288"/>
      <c r="I399" s="288"/>
      <c r="J399" s="288"/>
      <c r="K399" s="288"/>
      <c r="L399" s="288"/>
      <c r="M399" s="288"/>
      <c r="N399" s="288"/>
      <c r="O399" s="288"/>
      <c r="P399" s="291"/>
      <c r="Q399" s="288"/>
      <c r="R399" s="265"/>
      <c r="S399" s="297"/>
      <c r="T399" s="297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8"/>
      <c r="F400" s="288"/>
      <c r="G400" s="288"/>
      <c r="H400" s="288"/>
      <c r="I400" s="288"/>
      <c r="J400" s="288"/>
      <c r="K400" s="288"/>
      <c r="L400" s="288"/>
      <c r="M400" s="288"/>
      <c r="N400" s="288"/>
      <c r="O400" s="288"/>
      <c r="P400" s="291"/>
      <c r="Q400" s="288"/>
      <c r="R400" s="265"/>
      <c r="S400" s="297"/>
      <c r="T400" s="297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8"/>
      <c r="F401" s="288"/>
      <c r="G401" s="288"/>
      <c r="H401" s="288"/>
      <c r="I401" s="288"/>
      <c r="J401" s="288"/>
      <c r="K401" s="288"/>
      <c r="L401" s="288"/>
      <c r="M401" s="288"/>
      <c r="N401" s="288"/>
      <c r="O401" s="288"/>
      <c r="P401" s="291"/>
      <c r="Q401" s="288"/>
      <c r="R401" s="265"/>
      <c r="S401" s="297"/>
      <c r="T401" s="297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8"/>
      <c r="F402" s="288"/>
      <c r="G402" s="288"/>
      <c r="H402" s="288"/>
      <c r="I402" s="288"/>
      <c r="J402" s="288"/>
      <c r="K402" s="288"/>
      <c r="L402" s="288"/>
      <c r="M402" s="288"/>
      <c r="N402" s="288"/>
      <c r="O402" s="288"/>
      <c r="P402" s="291"/>
      <c r="Q402" s="288"/>
      <c r="R402" s="265"/>
      <c r="S402" s="297"/>
      <c r="T402" s="297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8"/>
      <c r="F403" s="288"/>
      <c r="G403" s="288"/>
      <c r="H403" s="288"/>
      <c r="I403" s="288"/>
      <c r="J403" s="288"/>
      <c r="K403" s="288"/>
      <c r="L403" s="288"/>
      <c r="M403" s="288"/>
      <c r="N403" s="288"/>
      <c r="O403" s="288"/>
      <c r="P403" s="291"/>
      <c r="Q403" s="288"/>
      <c r="R403" s="265"/>
      <c r="S403" s="297"/>
      <c r="T403" s="297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8"/>
      <c r="F404" s="288"/>
      <c r="G404" s="288"/>
      <c r="H404" s="288"/>
      <c r="I404" s="288"/>
      <c r="J404" s="288"/>
      <c r="K404" s="288"/>
      <c r="L404" s="288"/>
      <c r="M404" s="288"/>
      <c r="N404" s="288"/>
      <c r="O404" s="288"/>
      <c r="P404" s="291"/>
      <c r="Q404" s="288"/>
      <c r="R404" s="265"/>
      <c r="S404" s="297"/>
      <c r="T404" s="297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8"/>
      <c r="F405" s="288"/>
      <c r="G405" s="288"/>
      <c r="H405" s="288"/>
      <c r="I405" s="288"/>
      <c r="J405" s="288"/>
      <c r="K405" s="288"/>
      <c r="L405" s="288"/>
      <c r="M405" s="288"/>
      <c r="N405" s="288"/>
      <c r="O405" s="288"/>
      <c r="P405" s="291"/>
      <c r="Q405" s="288"/>
      <c r="R405" s="265"/>
      <c r="S405" s="297"/>
      <c r="T405" s="297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8"/>
      <c r="F406" s="288"/>
      <c r="G406" s="288"/>
      <c r="H406" s="288"/>
      <c r="I406" s="288"/>
      <c r="J406" s="288"/>
      <c r="K406" s="288"/>
      <c r="L406" s="288"/>
      <c r="M406" s="288"/>
      <c r="N406" s="288"/>
      <c r="O406" s="288"/>
      <c r="P406" s="291"/>
      <c r="Q406" s="288"/>
      <c r="R406" s="265"/>
      <c r="S406" s="297"/>
      <c r="T406" s="297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8"/>
      <c r="F407" s="288"/>
      <c r="G407" s="288"/>
      <c r="H407" s="288"/>
      <c r="I407" s="288"/>
      <c r="J407" s="288"/>
      <c r="K407" s="288"/>
      <c r="L407" s="288"/>
      <c r="M407" s="288"/>
      <c r="N407" s="288"/>
      <c r="O407" s="288"/>
      <c r="P407" s="291"/>
      <c r="Q407" s="288"/>
      <c r="R407" s="265"/>
      <c r="S407" s="297"/>
      <c r="T407" s="297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8"/>
      <c r="F408" s="288"/>
      <c r="G408" s="288"/>
      <c r="H408" s="288"/>
      <c r="I408" s="288"/>
      <c r="J408" s="288"/>
      <c r="K408" s="288"/>
      <c r="L408" s="288"/>
      <c r="M408" s="288"/>
      <c r="N408" s="288"/>
      <c r="O408" s="288"/>
      <c r="P408" s="291"/>
      <c r="Q408" s="288"/>
      <c r="R408" s="265"/>
      <c r="S408" s="297"/>
      <c r="T408" s="297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8"/>
      <c r="F409" s="288"/>
      <c r="G409" s="288"/>
      <c r="H409" s="288"/>
      <c r="I409" s="288"/>
      <c r="J409" s="288"/>
      <c r="K409" s="288"/>
      <c r="L409" s="288"/>
      <c r="M409" s="288"/>
      <c r="N409" s="288"/>
      <c r="O409" s="288"/>
      <c r="P409" s="291"/>
      <c r="Q409" s="288"/>
      <c r="R409" s="265"/>
      <c r="S409" s="297"/>
      <c r="T409" s="297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8"/>
      <c r="F410" s="288"/>
      <c r="G410" s="288"/>
      <c r="H410" s="288"/>
      <c r="I410" s="288"/>
      <c r="J410" s="288"/>
      <c r="K410" s="288"/>
      <c r="L410" s="288"/>
      <c r="M410" s="288"/>
      <c r="N410" s="288"/>
      <c r="O410" s="288"/>
      <c r="P410" s="291"/>
      <c r="Q410" s="288"/>
      <c r="R410" s="265"/>
      <c r="S410" s="297"/>
      <c r="T410" s="297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8"/>
      <c r="F411" s="288"/>
      <c r="G411" s="288"/>
      <c r="H411" s="288"/>
      <c r="I411" s="288"/>
      <c r="J411" s="288"/>
      <c r="K411" s="288"/>
      <c r="L411" s="288"/>
      <c r="M411" s="288"/>
      <c r="N411" s="288"/>
      <c r="O411" s="288"/>
      <c r="P411" s="291"/>
      <c r="Q411" s="288"/>
      <c r="R411" s="265"/>
      <c r="S411" s="297"/>
      <c r="T411" s="297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8"/>
      <c r="F412" s="288"/>
      <c r="G412" s="288"/>
      <c r="H412" s="288"/>
      <c r="I412" s="288"/>
      <c r="J412" s="288"/>
      <c r="K412" s="288"/>
      <c r="L412" s="288"/>
      <c r="M412" s="288"/>
      <c r="N412" s="288"/>
      <c r="O412" s="288"/>
      <c r="P412" s="291"/>
      <c r="Q412" s="288"/>
      <c r="R412" s="265"/>
      <c r="S412" s="297"/>
      <c r="T412" s="297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8"/>
      <c r="F413" s="288"/>
      <c r="G413" s="288"/>
      <c r="H413" s="288"/>
      <c r="I413" s="288"/>
      <c r="J413" s="288"/>
      <c r="K413" s="288"/>
      <c r="L413" s="288"/>
      <c r="M413" s="288"/>
      <c r="N413" s="288"/>
      <c r="O413" s="288"/>
      <c r="P413" s="291"/>
      <c r="Q413" s="288"/>
      <c r="R413" s="265"/>
      <c r="S413" s="297"/>
      <c r="T413" s="297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8"/>
      <c r="F414" s="288"/>
      <c r="G414" s="288"/>
      <c r="H414" s="288"/>
      <c r="I414" s="288"/>
      <c r="J414" s="288"/>
      <c r="K414" s="288"/>
      <c r="L414" s="288"/>
      <c r="M414" s="288"/>
      <c r="N414" s="288"/>
      <c r="O414" s="288"/>
      <c r="P414" s="291"/>
      <c r="Q414" s="288"/>
      <c r="R414" s="265"/>
      <c r="S414" s="297"/>
      <c r="T414" s="297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8"/>
      <c r="F415" s="288"/>
      <c r="G415" s="288"/>
      <c r="H415" s="288"/>
      <c r="I415" s="288"/>
      <c r="J415" s="288"/>
      <c r="K415" s="288"/>
      <c r="L415" s="288"/>
      <c r="M415" s="288"/>
      <c r="N415" s="288"/>
      <c r="O415" s="288"/>
      <c r="P415" s="291"/>
      <c r="Q415" s="288"/>
      <c r="R415" s="265"/>
      <c r="S415" s="297"/>
      <c r="T415" s="297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8"/>
      <c r="F416" s="288"/>
      <c r="G416" s="288"/>
      <c r="H416" s="288"/>
      <c r="I416" s="288"/>
      <c r="J416" s="288"/>
      <c r="K416" s="288"/>
      <c r="L416" s="288"/>
      <c r="M416" s="288"/>
      <c r="N416" s="288"/>
      <c r="O416" s="288"/>
      <c r="P416" s="291"/>
      <c r="Q416" s="288"/>
      <c r="R416" s="265"/>
      <c r="S416" s="297"/>
      <c r="T416" s="297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8"/>
      <c r="F417" s="288"/>
      <c r="G417" s="288"/>
      <c r="H417" s="288"/>
      <c r="I417" s="288"/>
      <c r="J417" s="288"/>
      <c r="K417" s="288"/>
      <c r="L417" s="288"/>
      <c r="M417" s="288"/>
      <c r="N417" s="288"/>
      <c r="O417" s="288"/>
      <c r="P417" s="291"/>
      <c r="Q417" s="288"/>
      <c r="R417" s="265"/>
      <c r="S417" s="297"/>
      <c r="T417" s="297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8"/>
      <c r="F418" s="288"/>
      <c r="G418" s="288"/>
      <c r="H418" s="288"/>
      <c r="I418" s="288"/>
      <c r="J418" s="288"/>
      <c r="K418" s="288"/>
      <c r="L418" s="288"/>
      <c r="M418" s="288"/>
      <c r="N418" s="288"/>
      <c r="O418" s="288"/>
      <c r="P418" s="291"/>
      <c r="Q418" s="288"/>
      <c r="R418" s="265"/>
      <c r="S418" s="297"/>
      <c r="T418" s="297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8"/>
      <c r="F419" s="288"/>
      <c r="G419" s="288"/>
      <c r="H419" s="288"/>
      <c r="I419" s="288"/>
      <c r="J419" s="288"/>
      <c r="K419" s="288"/>
      <c r="L419" s="288"/>
      <c r="M419" s="288"/>
      <c r="N419" s="288"/>
      <c r="O419" s="288"/>
      <c r="P419" s="291"/>
      <c r="Q419" s="288"/>
      <c r="R419" s="265"/>
      <c r="S419" s="297"/>
      <c r="T419" s="297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8"/>
      <c r="F420" s="288"/>
      <c r="G420" s="288"/>
      <c r="H420" s="288"/>
      <c r="I420" s="288"/>
      <c r="J420" s="288"/>
      <c r="K420" s="288"/>
      <c r="L420" s="288"/>
      <c r="M420" s="288"/>
      <c r="N420" s="288"/>
      <c r="O420" s="288"/>
      <c r="P420" s="291"/>
      <c r="Q420" s="288"/>
      <c r="R420" s="265"/>
      <c r="S420" s="297"/>
      <c r="T420" s="297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8"/>
      <c r="F421" s="288"/>
      <c r="G421" s="288"/>
      <c r="H421" s="288"/>
      <c r="I421" s="288"/>
      <c r="J421" s="288"/>
      <c r="K421" s="288"/>
      <c r="L421" s="288"/>
      <c r="M421" s="288"/>
      <c r="N421" s="288"/>
      <c r="O421" s="288"/>
      <c r="P421" s="291"/>
      <c r="Q421" s="288"/>
      <c r="R421" s="265"/>
      <c r="S421" s="297"/>
      <c r="T421" s="297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8"/>
      <c r="F422" s="288"/>
      <c r="G422" s="288"/>
      <c r="H422" s="288"/>
      <c r="I422" s="288"/>
      <c r="J422" s="288"/>
      <c r="K422" s="288"/>
      <c r="L422" s="288"/>
      <c r="M422" s="288"/>
      <c r="N422" s="288"/>
      <c r="O422" s="288"/>
      <c r="P422" s="291"/>
      <c r="Q422" s="288"/>
      <c r="R422" s="265"/>
      <c r="S422" s="297"/>
      <c r="T422" s="297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8"/>
      <c r="F423" s="288"/>
      <c r="G423" s="288"/>
      <c r="H423" s="288"/>
      <c r="I423" s="288"/>
      <c r="J423" s="288"/>
      <c r="K423" s="288"/>
      <c r="L423" s="288"/>
      <c r="M423" s="288"/>
      <c r="N423" s="288"/>
      <c r="O423" s="288"/>
      <c r="P423" s="291"/>
      <c r="Q423" s="288"/>
      <c r="R423" s="265"/>
      <c r="S423" s="297"/>
      <c r="T423" s="297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8"/>
      <c r="F424" s="288"/>
      <c r="G424" s="288"/>
      <c r="H424" s="288"/>
      <c r="I424" s="288"/>
      <c r="J424" s="288"/>
      <c r="K424" s="288"/>
      <c r="L424" s="288"/>
      <c r="M424" s="288"/>
      <c r="N424" s="288"/>
      <c r="O424" s="288"/>
      <c r="P424" s="291"/>
      <c r="Q424" s="288"/>
      <c r="R424" s="265"/>
      <c r="S424" s="297"/>
      <c r="T424" s="297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8"/>
      <c r="F425" s="288"/>
      <c r="G425" s="288"/>
      <c r="H425" s="288"/>
      <c r="I425" s="288"/>
      <c r="J425" s="288"/>
      <c r="K425" s="288"/>
      <c r="L425" s="288"/>
      <c r="M425" s="288"/>
      <c r="N425" s="288"/>
      <c r="O425" s="288"/>
      <c r="P425" s="291"/>
      <c r="Q425" s="288"/>
      <c r="R425" s="265"/>
      <c r="S425" s="297"/>
      <c r="T425" s="297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8"/>
      <c r="F426" s="288"/>
      <c r="G426" s="288"/>
      <c r="H426" s="288"/>
      <c r="I426" s="288"/>
      <c r="J426" s="288"/>
      <c r="K426" s="288"/>
      <c r="L426" s="288"/>
      <c r="M426" s="288"/>
      <c r="N426" s="288"/>
      <c r="O426" s="288"/>
      <c r="P426" s="291"/>
      <c r="Q426" s="288"/>
      <c r="R426" s="265"/>
      <c r="S426" s="297"/>
      <c r="T426" s="297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8"/>
      <c r="F427" s="288"/>
      <c r="G427" s="288"/>
      <c r="H427" s="288"/>
      <c r="I427" s="288"/>
      <c r="J427" s="288"/>
      <c r="K427" s="288"/>
      <c r="L427" s="288"/>
      <c r="M427" s="288"/>
      <c r="N427" s="288"/>
      <c r="O427" s="288"/>
      <c r="P427" s="291"/>
      <c r="Q427" s="288"/>
      <c r="R427" s="265"/>
      <c r="S427" s="297"/>
      <c r="T427" s="297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8"/>
      <c r="F428" s="288"/>
      <c r="G428" s="288"/>
      <c r="H428" s="288"/>
      <c r="I428" s="288"/>
      <c r="J428" s="288"/>
      <c r="K428" s="288"/>
      <c r="L428" s="288"/>
      <c r="M428" s="288"/>
      <c r="N428" s="288"/>
      <c r="O428" s="288"/>
      <c r="P428" s="291"/>
      <c r="Q428" s="288"/>
      <c r="R428" s="265"/>
      <c r="S428" s="297"/>
      <c r="T428" s="297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8"/>
      <c r="F429" s="288"/>
      <c r="G429" s="288"/>
      <c r="H429" s="288"/>
      <c r="I429" s="288"/>
      <c r="J429" s="288"/>
      <c r="K429" s="288"/>
      <c r="L429" s="288"/>
      <c r="M429" s="288"/>
      <c r="N429" s="288"/>
      <c r="O429" s="288"/>
      <c r="P429" s="291"/>
      <c r="Q429" s="288"/>
      <c r="R429" s="265"/>
      <c r="S429" s="297"/>
      <c r="T429" s="297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8"/>
      <c r="F430" s="288"/>
      <c r="G430" s="288"/>
      <c r="H430" s="288"/>
      <c r="I430" s="288"/>
      <c r="J430" s="288"/>
      <c r="K430" s="288"/>
      <c r="L430" s="288"/>
      <c r="M430" s="288"/>
      <c r="N430" s="288"/>
      <c r="O430" s="288"/>
      <c r="P430" s="291"/>
      <c r="Q430" s="288"/>
      <c r="R430" s="265"/>
      <c r="S430" s="297"/>
      <c r="T430" s="297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8"/>
      <c r="F431" s="288"/>
      <c r="G431" s="288"/>
      <c r="H431" s="288"/>
      <c r="I431" s="288"/>
      <c r="J431" s="288"/>
      <c r="K431" s="288"/>
      <c r="L431" s="288"/>
      <c r="M431" s="288"/>
      <c r="N431" s="288"/>
      <c r="O431" s="288"/>
      <c r="P431" s="291"/>
      <c r="Q431" s="288"/>
      <c r="R431" s="265"/>
      <c r="S431" s="297"/>
      <c r="T431" s="297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8"/>
      <c r="F432" s="288"/>
      <c r="G432" s="288"/>
      <c r="H432" s="288"/>
      <c r="I432" s="288"/>
      <c r="J432" s="288"/>
      <c r="K432" s="288"/>
      <c r="L432" s="288"/>
      <c r="M432" s="288"/>
      <c r="N432" s="288"/>
      <c r="O432" s="288"/>
      <c r="P432" s="291"/>
      <c r="Q432" s="288"/>
      <c r="R432" s="265"/>
      <c r="S432" s="297"/>
      <c r="T432" s="297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8"/>
      <c r="F433" s="288"/>
      <c r="G433" s="288"/>
      <c r="H433" s="288"/>
      <c r="I433" s="288"/>
      <c r="J433" s="288"/>
      <c r="K433" s="288"/>
      <c r="L433" s="288"/>
      <c r="M433" s="288"/>
      <c r="N433" s="288"/>
      <c r="O433" s="288"/>
      <c r="P433" s="291"/>
      <c r="Q433" s="288"/>
      <c r="R433" s="265"/>
      <c r="S433" s="297"/>
      <c r="T433" s="297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8"/>
      <c r="F434" s="288"/>
      <c r="G434" s="288"/>
      <c r="H434" s="288"/>
      <c r="I434" s="288"/>
      <c r="J434" s="288"/>
      <c r="K434" s="288"/>
      <c r="L434" s="288"/>
      <c r="M434" s="288"/>
      <c r="N434" s="288"/>
      <c r="O434" s="288"/>
      <c r="P434" s="291"/>
      <c r="Q434" s="288"/>
      <c r="R434" s="265"/>
      <c r="S434" s="297"/>
      <c r="T434" s="297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8"/>
      <c r="F435" s="288"/>
      <c r="G435" s="288"/>
      <c r="H435" s="288"/>
      <c r="I435" s="288"/>
      <c r="J435" s="288"/>
      <c r="K435" s="288"/>
      <c r="L435" s="288"/>
      <c r="M435" s="288"/>
      <c r="N435" s="288"/>
      <c r="O435" s="288"/>
      <c r="P435" s="291"/>
      <c r="Q435" s="288"/>
      <c r="R435" s="265"/>
      <c r="S435" s="297"/>
      <c r="T435" s="297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8"/>
      <c r="F436" s="288"/>
      <c r="G436" s="288"/>
      <c r="H436" s="288"/>
      <c r="I436" s="288"/>
      <c r="J436" s="288"/>
      <c r="K436" s="288"/>
      <c r="L436" s="288"/>
      <c r="M436" s="288"/>
      <c r="N436" s="288"/>
      <c r="O436" s="288"/>
      <c r="P436" s="291"/>
      <c r="Q436" s="288"/>
      <c r="R436" s="265"/>
      <c r="S436" s="297"/>
      <c r="T436" s="297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8"/>
      <c r="F437" s="288"/>
      <c r="G437" s="288"/>
      <c r="H437" s="288"/>
      <c r="I437" s="288"/>
      <c r="J437" s="288"/>
      <c r="K437" s="288"/>
      <c r="L437" s="288"/>
      <c r="M437" s="288"/>
      <c r="N437" s="288"/>
      <c r="O437" s="288"/>
      <c r="P437" s="291"/>
      <c r="Q437" s="288"/>
      <c r="R437" s="265"/>
      <c r="S437" s="297"/>
      <c r="T437" s="297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8"/>
      <c r="F438" s="288"/>
      <c r="G438" s="288"/>
      <c r="H438" s="288"/>
      <c r="I438" s="288"/>
      <c r="J438" s="288"/>
      <c r="K438" s="288"/>
      <c r="L438" s="288"/>
      <c r="M438" s="288"/>
      <c r="N438" s="288"/>
      <c r="O438" s="288"/>
      <c r="P438" s="291"/>
      <c r="Q438" s="288"/>
      <c r="R438" s="265"/>
      <c r="S438" s="297"/>
      <c r="T438" s="297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8"/>
      <c r="F439" s="288"/>
      <c r="G439" s="288"/>
      <c r="H439" s="288"/>
      <c r="I439" s="288"/>
      <c r="J439" s="288"/>
      <c r="K439" s="288"/>
      <c r="L439" s="288"/>
      <c r="M439" s="288"/>
      <c r="N439" s="288"/>
      <c r="O439" s="288"/>
      <c r="P439" s="291"/>
      <c r="Q439" s="288"/>
      <c r="R439" s="265"/>
      <c r="S439" s="297"/>
      <c r="T439" s="297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8"/>
      <c r="F440" s="288"/>
      <c r="G440" s="288"/>
      <c r="H440" s="288"/>
      <c r="I440" s="288"/>
      <c r="J440" s="288"/>
      <c r="K440" s="288"/>
      <c r="L440" s="288"/>
      <c r="M440" s="288"/>
      <c r="N440" s="288"/>
      <c r="O440" s="288"/>
      <c r="P440" s="291"/>
      <c r="Q440" s="288"/>
      <c r="R440" s="265"/>
      <c r="S440" s="297"/>
      <c r="T440" s="297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8"/>
      <c r="F441" s="288"/>
      <c r="G441" s="288"/>
      <c r="H441" s="288"/>
      <c r="I441" s="288"/>
      <c r="J441" s="288"/>
      <c r="K441" s="288"/>
      <c r="L441" s="288"/>
      <c r="M441" s="288"/>
      <c r="N441" s="288"/>
      <c r="O441" s="288"/>
      <c r="P441" s="291"/>
      <c r="Q441" s="288"/>
      <c r="R441" s="265"/>
      <c r="S441" s="297"/>
      <c r="T441" s="297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8"/>
      <c r="F442" s="288"/>
      <c r="G442" s="288"/>
      <c r="H442" s="288"/>
      <c r="I442" s="288"/>
      <c r="J442" s="288"/>
      <c r="K442" s="288"/>
      <c r="L442" s="288"/>
      <c r="M442" s="288"/>
      <c r="N442" s="288"/>
      <c r="O442" s="288"/>
      <c r="P442" s="291"/>
      <c r="Q442" s="288"/>
      <c r="R442" s="265"/>
      <c r="S442" s="297"/>
      <c r="T442" s="297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8"/>
      <c r="F443" s="288"/>
      <c r="G443" s="288"/>
      <c r="H443" s="288"/>
      <c r="I443" s="288"/>
      <c r="J443" s="288"/>
      <c r="K443" s="288"/>
      <c r="L443" s="288"/>
      <c r="M443" s="288"/>
      <c r="N443" s="288"/>
      <c r="O443" s="288"/>
      <c r="P443" s="291"/>
      <c r="Q443" s="288"/>
      <c r="R443" s="265"/>
      <c r="S443" s="297"/>
      <c r="T443" s="297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8"/>
      <c r="F444" s="288"/>
      <c r="G444" s="288"/>
      <c r="H444" s="288"/>
      <c r="I444" s="288"/>
      <c r="J444" s="288"/>
      <c r="K444" s="288"/>
      <c r="L444" s="288"/>
      <c r="M444" s="288"/>
      <c r="N444" s="288"/>
      <c r="O444" s="288"/>
      <c r="P444" s="291"/>
      <c r="Q444" s="288"/>
      <c r="R444" s="265"/>
      <c r="S444" s="297"/>
      <c r="T444" s="297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8"/>
      <c r="F445" s="288"/>
      <c r="G445" s="288"/>
      <c r="H445" s="288"/>
      <c r="I445" s="288"/>
      <c r="J445" s="288"/>
      <c r="K445" s="288"/>
      <c r="L445" s="288"/>
      <c r="M445" s="288"/>
      <c r="N445" s="288"/>
      <c r="O445" s="288"/>
      <c r="P445" s="291"/>
      <c r="Q445" s="288"/>
      <c r="R445" s="265"/>
      <c r="S445" s="297"/>
      <c r="T445" s="297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8"/>
      <c r="F446" s="288"/>
      <c r="G446" s="288"/>
      <c r="H446" s="288"/>
      <c r="I446" s="288"/>
      <c r="J446" s="288"/>
      <c r="K446" s="288"/>
      <c r="L446" s="288"/>
      <c r="M446" s="288"/>
      <c r="N446" s="288"/>
      <c r="O446" s="288"/>
      <c r="P446" s="291"/>
      <c r="Q446" s="288"/>
      <c r="R446" s="265"/>
      <c r="S446" s="297"/>
      <c r="T446" s="297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8"/>
      <c r="F447" s="288"/>
      <c r="G447" s="288"/>
      <c r="H447" s="288"/>
      <c r="I447" s="288"/>
      <c r="J447" s="288"/>
      <c r="K447" s="288"/>
      <c r="L447" s="288"/>
      <c r="M447" s="288"/>
      <c r="N447" s="288"/>
      <c r="O447" s="288"/>
      <c r="P447" s="291"/>
      <c r="Q447" s="288"/>
      <c r="R447" s="265"/>
      <c r="S447" s="297"/>
      <c r="T447" s="297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8"/>
      <c r="F448" s="288"/>
      <c r="G448" s="288"/>
      <c r="H448" s="288"/>
      <c r="I448" s="288"/>
      <c r="J448" s="288"/>
      <c r="K448" s="288"/>
      <c r="L448" s="288"/>
      <c r="M448" s="288"/>
      <c r="N448" s="288"/>
      <c r="O448" s="288"/>
      <c r="P448" s="291"/>
      <c r="Q448" s="288"/>
      <c r="R448" s="265"/>
      <c r="S448" s="297"/>
      <c r="T448" s="297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8"/>
      <c r="F449" s="288"/>
      <c r="G449" s="288"/>
      <c r="H449" s="288"/>
      <c r="I449" s="288"/>
      <c r="J449" s="288"/>
      <c r="K449" s="288"/>
      <c r="L449" s="288"/>
      <c r="M449" s="288"/>
      <c r="N449" s="288"/>
      <c r="O449" s="288"/>
      <c r="P449" s="291"/>
      <c r="Q449" s="288"/>
      <c r="R449" s="265"/>
      <c r="S449" s="297"/>
      <c r="T449" s="297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8"/>
      <c r="F450" s="288"/>
      <c r="G450" s="288"/>
      <c r="H450" s="288"/>
      <c r="I450" s="288"/>
      <c r="J450" s="288"/>
      <c r="K450" s="288"/>
      <c r="L450" s="288"/>
      <c r="M450" s="288"/>
      <c r="N450" s="288"/>
      <c r="O450" s="288"/>
      <c r="P450" s="291"/>
      <c r="Q450" s="288"/>
      <c r="R450" s="265"/>
      <c r="S450" s="297"/>
      <c r="T450" s="297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8"/>
      <c r="F451" s="288"/>
      <c r="G451" s="288"/>
      <c r="H451" s="288"/>
      <c r="I451" s="288"/>
      <c r="J451" s="288"/>
      <c r="K451" s="288"/>
      <c r="L451" s="288"/>
      <c r="M451" s="288"/>
      <c r="N451" s="288"/>
      <c r="O451" s="288"/>
      <c r="P451" s="291"/>
      <c r="Q451" s="288"/>
      <c r="R451" s="265"/>
      <c r="S451" s="297"/>
      <c r="T451" s="297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8"/>
      <c r="F452" s="288"/>
      <c r="G452" s="288"/>
      <c r="H452" s="288"/>
      <c r="I452" s="288"/>
      <c r="J452" s="288"/>
      <c r="K452" s="288"/>
      <c r="L452" s="288"/>
      <c r="M452" s="288"/>
      <c r="N452" s="288"/>
      <c r="O452" s="288"/>
      <c r="P452" s="291"/>
      <c r="Q452" s="288"/>
      <c r="R452" s="265"/>
      <c r="S452" s="297"/>
      <c r="T452" s="297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8"/>
      <c r="F453" s="288"/>
      <c r="G453" s="288"/>
      <c r="H453" s="288"/>
      <c r="I453" s="288"/>
      <c r="J453" s="288"/>
      <c r="K453" s="288"/>
      <c r="L453" s="288"/>
      <c r="M453" s="288"/>
      <c r="N453" s="288"/>
      <c r="O453" s="288"/>
      <c r="P453" s="291"/>
      <c r="Q453" s="288"/>
      <c r="R453" s="265"/>
      <c r="S453" s="297"/>
      <c r="T453" s="297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8"/>
      <c r="F454" s="288"/>
      <c r="G454" s="288"/>
      <c r="H454" s="288"/>
      <c r="I454" s="288"/>
      <c r="J454" s="288"/>
      <c r="K454" s="288"/>
      <c r="L454" s="288"/>
      <c r="M454" s="288"/>
      <c r="N454" s="288"/>
      <c r="O454" s="288"/>
      <c r="P454" s="291"/>
      <c r="Q454" s="288"/>
      <c r="R454" s="265"/>
      <c r="S454" s="297"/>
      <c r="T454" s="297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8"/>
      <c r="F455" s="288"/>
      <c r="G455" s="288"/>
      <c r="H455" s="288"/>
      <c r="I455" s="288"/>
      <c r="J455" s="288"/>
      <c r="K455" s="288"/>
      <c r="L455" s="288"/>
      <c r="M455" s="288"/>
      <c r="N455" s="288"/>
      <c r="O455" s="288"/>
      <c r="P455" s="291"/>
      <c r="Q455" s="288"/>
      <c r="R455" s="265"/>
      <c r="S455" s="297"/>
      <c r="T455" s="297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8"/>
      <c r="F456" s="288"/>
      <c r="G456" s="288"/>
      <c r="H456" s="288"/>
      <c r="I456" s="288"/>
      <c r="J456" s="288"/>
      <c r="K456" s="288"/>
      <c r="L456" s="288"/>
      <c r="M456" s="288"/>
      <c r="N456" s="288"/>
      <c r="O456" s="288"/>
      <c r="P456" s="291"/>
      <c r="Q456" s="288"/>
      <c r="R456" s="265"/>
      <c r="S456" s="297"/>
      <c r="T456" s="297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8"/>
      <c r="F457" s="288"/>
      <c r="G457" s="288"/>
      <c r="H457" s="288"/>
      <c r="I457" s="288"/>
      <c r="J457" s="288"/>
      <c r="K457" s="288"/>
      <c r="L457" s="288"/>
      <c r="M457" s="288"/>
      <c r="N457" s="288"/>
      <c r="O457" s="288"/>
      <c r="P457" s="291"/>
      <c r="Q457" s="288"/>
      <c r="R457" s="265"/>
      <c r="S457" s="297"/>
      <c r="T457" s="297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8"/>
      <c r="F458" s="288"/>
      <c r="G458" s="288"/>
      <c r="H458" s="288"/>
      <c r="I458" s="288"/>
      <c r="J458" s="288"/>
      <c r="K458" s="288"/>
      <c r="L458" s="288"/>
      <c r="M458" s="288"/>
      <c r="N458" s="288"/>
      <c r="O458" s="288"/>
      <c r="P458" s="291"/>
      <c r="Q458" s="288"/>
      <c r="R458" s="265"/>
      <c r="S458" s="297"/>
      <c r="T458" s="297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8"/>
      <c r="F459" s="288"/>
      <c r="G459" s="288"/>
      <c r="H459" s="288"/>
      <c r="I459" s="288"/>
      <c r="J459" s="288"/>
      <c r="K459" s="288"/>
      <c r="L459" s="288"/>
      <c r="M459" s="288"/>
      <c r="N459" s="288"/>
      <c r="O459" s="288"/>
      <c r="P459" s="291"/>
      <c r="Q459" s="288"/>
      <c r="R459" s="265"/>
      <c r="S459" s="297"/>
      <c r="T459" s="297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8"/>
      <c r="F460" s="288"/>
      <c r="G460" s="288"/>
      <c r="H460" s="288"/>
      <c r="I460" s="288"/>
      <c r="J460" s="288"/>
      <c r="K460" s="288"/>
      <c r="L460" s="288"/>
      <c r="M460" s="288"/>
      <c r="N460" s="288"/>
      <c r="O460" s="288"/>
      <c r="P460" s="291"/>
      <c r="Q460" s="288"/>
      <c r="R460" s="265"/>
      <c r="S460" s="297"/>
      <c r="T460" s="297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8"/>
      <c r="F461" s="288"/>
      <c r="G461" s="288"/>
      <c r="H461" s="288"/>
      <c r="I461" s="288"/>
      <c r="J461" s="288"/>
      <c r="K461" s="288"/>
      <c r="L461" s="288"/>
      <c r="M461" s="288"/>
      <c r="N461" s="288"/>
      <c r="O461" s="288"/>
      <c r="P461" s="291"/>
      <c r="Q461" s="288"/>
      <c r="R461" s="265"/>
      <c r="S461" s="297"/>
      <c r="T461" s="297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8"/>
      <c r="F462" s="288"/>
      <c r="G462" s="288"/>
      <c r="H462" s="288"/>
      <c r="I462" s="288"/>
      <c r="J462" s="288"/>
      <c r="K462" s="288"/>
      <c r="L462" s="288"/>
      <c r="M462" s="288"/>
      <c r="N462" s="288"/>
      <c r="O462" s="288"/>
      <c r="P462" s="291"/>
      <c r="Q462" s="288"/>
      <c r="R462" s="265"/>
      <c r="S462" s="297"/>
      <c r="T462" s="297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8"/>
      <c r="F463" s="288"/>
      <c r="G463" s="288"/>
      <c r="H463" s="288"/>
      <c r="I463" s="288"/>
      <c r="J463" s="288"/>
      <c r="K463" s="288"/>
      <c r="L463" s="288"/>
      <c r="M463" s="288"/>
      <c r="N463" s="288"/>
      <c r="O463" s="288"/>
      <c r="P463" s="291"/>
      <c r="Q463" s="288"/>
      <c r="R463" s="265"/>
      <c r="S463" s="297"/>
      <c r="T463" s="297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8"/>
      <c r="F464" s="288"/>
      <c r="G464" s="288"/>
      <c r="H464" s="288"/>
      <c r="I464" s="288"/>
      <c r="J464" s="288"/>
      <c r="K464" s="288"/>
      <c r="L464" s="288"/>
      <c r="M464" s="288"/>
      <c r="N464" s="288"/>
      <c r="O464" s="288"/>
      <c r="P464" s="291"/>
      <c r="Q464" s="288"/>
      <c r="R464" s="265"/>
      <c r="S464" s="297"/>
      <c r="T464" s="297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8"/>
      <c r="F465" s="288"/>
      <c r="G465" s="288"/>
      <c r="H465" s="288"/>
      <c r="I465" s="288"/>
      <c r="J465" s="288"/>
      <c r="K465" s="288"/>
      <c r="L465" s="288"/>
      <c r="M465" s="288"/>
      <c r="N465" s="288"/>
      <c r="O465" s="288"/>
      <c r="P465" s="291"/>
      <c r="Q465" s="288"/>
      <c r="R465" s="265"/>
      <c r="S465" s="297"/>
      <c r="T465" s="297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8"/>
      <c r="F466" s="288"/>
      <c r="G466" s="288"/>
      <c r="H466" s="288"/>
      <c r="I466" s="288"/>
      <c r="J466" s="288"/>
      <c r="K466" s="288"/>
      <c r="L466" s="288"/>
      <c r="M466" s="288"/>
      <c r="N466" s="288"/>
      <c r="O466" s="288"/>
      <c r="P466" s="291"/>
      <c r="Q466" s="288"/>
      <c r="R466" s="265"/>
      <c r="S466" s="297"/>
      <c r="T466" s="297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8"/>
      <c r="F467" s="288"/>
      <c r="G467" s="288"/>
      <c r="H467" s="288"/>
      <c r="I467" s="288"/>
      <c r="J467" s="288"/>
      <c r="K467" s="288"/>
      <c r="L467" s="288"/>
      <c r="M467" s="288"/>
      <c r="N467" s="288"/>
      <c r="O467" s="288"/>
      <c r="P467" s="291"/>
      <c r="Q467" s="288"/>
      <c r="R467" s="265"/>
      <c r="S467" s="297"/>
      <c r="T467" s="297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8"/>
      <c r="F468" s="288"/>
      <c r="G468" s="288"/>
      <c r="H468" s="288"/>
      <c r="I468" s="288"/>
      <c r="J468" s="288"/>
      <c r="K468" s="288"/>
      <c r="L468" s="288"/>
      <c r="M468" s="288"/>
      <c r="N468" s="288"/>
      <c r="O468" s="288"/>
      <c r="P468" s="291"/>
      <c r="Q468" s="288"/>
      <c r="R468" s="265"/>
      <c r="S468" s="297"/>
      <c r="T468" s="297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8"/>
      <c r="F469" s="288"/>
      <c r="G469" s="288"/>
      <c r="H469" s="288"/>
      <c r="I469" s="288"/>
      <c r="J469" s="288"/>
      <c r="K469" s="288"/>
      <c r="L469" s="288"/>
      <c r="M469" s="288"/>
      <c r="N469" s="288"/>
      <c r="O469" s="288"/>
      <c r="P469" s="291"/>
      <c r="Q469" s="288"/>
      <c r="R469" s="265"/>
      <c r="S469" s="297"/>
      <c r="T469" s="297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8"/>
      <c r="F470" s="288"/>
      <c r="G470" s="288"/>
      <c r="H470" s="288"/>
      <c r="I470" s="288"/>
      <c r="J470" s="288"/>
      <c r="K470" s="288"/>
      <c r="L470" s="288"/>
      <c r="M470" s="288"/>
      <c r="N470" s="288"/>
      <c r="O470" s="288"/>
      <c r="P470" s="291"/>
      <c r="Q470" s="288"/>
      <c r="R470" s="265"/>
      <c r="S470" s="297"/>
      <c r="T470" s="297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8"/>
      <c r="F471" s="288"/>
      <c r="G471" s="288"/>
      <c r="H471" s="288"/>
      <c r="I471" s="288"/>
      <c r="J471" s="288"/>
      <c r="K471" s="288"/>
      <c r="L471" s="288"/>
      <c r="M471" s="288"/>
      <c r="N471" s="288"/>
      <c r="O471" s="288"/>
      <c r="P471" s="291"/>
      <c r="Q471" s="288"/>
      <c r="R471" s="265"/>
      <c r="S471" s="297"/>
      <c r="T471" s="297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8"/>
      <c r="F472" s="288"/>
      <c r="G472" s="288"/>
      <c r="H472" s="288"/>
      <c r="I472" s="288"/>
      <c r="J472" s="288"/>
      <c r="K472" s="288"/>
      <c r="L472" s="288"/>
      <c r="M472" s="288"/>
      <c r="N472" s="288"/>
      <c r="O472" s="288"/>
      <c r="P472" s="291"/>
      <c r="Q472" s="288"/>
      <c r="R472" s="265"/>
      <c r="S472" s="297"/>
      <c r="T472" s="297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8"/>
      <c r="F473" s="288"/>
      <c r="G473" s="288"/>
      <c r="H473" s="288"/>
      <c r="I473" s="288"/>
      <c r="J473" s="288"/>
      <c r="K473" s="288"/>
      <c r="L473" s="288"/>
      <c r="M473" s="288"/>
      <c r="N473" s="288"/>
      <c r="O473" s="288"/>
      <c r="P473" s="291"/>
      <c r="Q473" s="288"/>
      <c r="R473" s="265"/>
      <c r="S473" s="297"/>
      <c r="T473" s="297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8"/>
      <c r="F474" s="288"/>
      <c r="G474" s="288"/>
      <c r="H474" s="288"/>
      <c r="I474" s="288"/>
      <c r="J474" s="288"/>
      <c r="K474" s="288"/>
      <c r="L474" s="288"/>
      <c r="M474" s="288"/>
      <c r="N474" s="288"/>
      <c r="O474" s="288"/>
      <c r="P474" s="291"/>
      <c r="Q474" s="288"/>
      <c r="R474" s="265"/>
      <c r="S474" s="297"/>
      <c r="T474" s="297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8"/>
      <c r="F475" s="288"/>
      <c r="G475" s="288"/>
      <c r="H475" s="288"/>
      <c r="I475" s="288"/>
      <c r="J475" s="288"/>
      <c r="K475" s="288"/>
      <c r="L475" s="288"/>
      <c r="M475" s="288"/>
      <c r="N475" s="288"/>
      <c r="O475" s="288"/>
      <c r="P475" s="291"/>
      <c r="Q475" s="288"/>
      <c r="R475" s="265"/>
      <c r="S475" s="297"/>
      <c r="T475" s="297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8"/>
      <c r="F476" s="288"/>
      <c r="G476" s="288"/>
      <c r="H476" s="288"/>
      <c r="I476" s="288"/>
      <c r="J476" s="288"/>
      <c r="K476" s="288"/>
      <c r="L476" s="288"/>
      <c r="M476" s="288"/>
      <c r="N476" s="288"/>
      <c r="O476" s="288"/>
      <c r="P476" s="291"/>
      <c r="Q476" s="288"/>
      <c r="R476" s="265"/>
      <c r="S476" s="297"/>
      <c r="T476" s="297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8"/>
      <c r="F477" s="288"/>
      <c r="G477" s="288"/>
      <c r="H477" s="288"/>
      <c r="I477" s="288"/>
      <c r="J477" s="288"/>
      <c r="K477" s="288"/>
      <c r="L477" s="288"/>
      <c r="M477" s="288"/>
      <c r="N477" s="288"/>
      <c r="O477" s="288"/>
      <c r="P477" s="291"/>
      <c r="Q477" s="288"/>
      <c r="R477" s="265"/>
      <c r="S477" s="297"/>
      <c r="T477" s="297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8"/>
      <c r="F478" s="288"/>
      <c r="G478" s="288"/>
      <c r="H478" s="288"/>
      <c r="I478" s="288"/>
      <c r="J478" s="288"/>
      <c r="K478" s="288"/>
      <c r="L478" s="288"/>
      <c r="M478" s="288"/>
      <c r="N478" s="288"/>
      <c r="O478" s="288"/>
      <c r="P478" s="291"/>
      <c r="Q478" s="288"/>
      <c r="R478" s="265"/>
      <c r="S478" s="297"/>
      <c r="T478" s="297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8"/>
      <c r="F479" s="288"/>
      <c r="G479" s="288"/>
      <c r="H479" s="288"/>
      <c r="I479" s="288"/>
      <c r="J479" s="288"/>
      <c r="K479" s="288"/>
      <c r="L479" s="288"/>
      <c r="M479" s="288"/>
      <c r="N479" s="288"/>
      <c r="O479" s="288"/>
      <c r="P479" s="291"/>
      <c r="Q479" s="288"/>
      <c r="R479" s="265"/>
      <c r="S479" s="297"/>
      <c r="T479" s="297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8"/>
      <c r="F480" s="288"/>
      <c r="G480" s="288"/>
      <c r="H480" s="288"/>
      <c r="I480" s="288"/>
      <c r="J480" s="288"/>
      <c r="K480" s="288"/>
      <c r="L480" s="288"/>
      <c r="M480" s="288"/>
      <c r="N480" s="288"/>
      <c r="O480" s="288"/>
      <c r="P480" s="291"/>
      <c r="Q480" s="288"/>
      <c r="R480" s="265"/>
      <c r="S480" s="297"/>
      <c r="T480" s="297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8"/>
      <c r="F481" s="288"/>
      <c r="G481" s="288"/>
      <c r="H481" s="288"/>
      <c r="I481" s="288"/>
      <c r="J481" s="288"/>
      <c r="K481" s="288"/>
      <c r="L481" s="288"/>
      <c r="M481" s="288"/>
      <c r="N481" s="288"/>
      <c r="O481" s="288"/>
      <c r="P481" s="291"/>
      <c r="Q481" s="288"/>
      <c r="R481" s="265"/>
      <c r="S481" s="297"/>
      <c r="T481" s="297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8"/>
      <c r="F482" s="288"/>
      <c r="G482" s="288"/>
      <c r="H482" s="288"/>
      <c r="I482" s="288"/>
      <c r="J482" s="288"/>
      <c r="K482" s="288"/>
      <c r="L482" s="288"/>
      <c r="M482" s="288"/>
      <c r="N482" s="288"/>
      <c r="O482" s="288"/>
      <c r="P482" s="291"/>
      <c r="Q482" s="288"/>
      <c r="R482" s="265"/>
      <c r="S482" s="297"/>
      <c r="T482" s="297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8"/>
      <c r="F483" s="288"/>
      <c r="G483" s="288"/>
      <c r="H483" s="288"/>
      <c r="I483" s="288"/>
      <c r="J483" s="288"/>
      <c r="K483" s="288"/>
      <c r="L483" s="288"/>
      <c r="M483" s="288"/>
      <c r="N483" s="288"/>
      <c r="O483" s="288"/>
      <c r="P483" s="291"/>
      <c r="Q483" s="288"/>
      <c r="R483" s="265"/>
      <c r="S483" s="297"/>
      <c r="T483" s="297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8"/>
      <c r="F484" s="288"/>
      <c r="G484" s="288"/>
      <c r="H484" s="288"/>
      <c r="I484" s="288"/>
      <c r="J484" s="288"/>
      <c r="K484" s="288"/>
      <c r="L484" s="288"/>
      <c r="M484" s="288"/>
      <c r="N484" s="288"/>
      <c r="O484" s="288"/>
      <c r="P484" s="291"/>
      <c r="Q484" s="288"/>
      <c r="R484" s="265"/>
      <c r="S484" s="297"/>
      <c r="T484" s="297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8"/>
      <c r="F485" s="288"/>
      <c r="G485" s="288"/>
      <c r="H485" s="288"/>
      <c r="I485" s="288"/>
      <c r="J485" s="288"/>
      <c r="K485" s="288"/>
      <c r="L485" s="288"/>
      <c r="M485" s="288"/>
      <c r="N485" s="288"/>
      <c r="O485" s="288"/>
      <c r="P485" s="291"/>
      <c r="Q485" s="288"/>
      <c r="R485" s="265"/>
      <c r="S485" s="297"/>
      <c r="T485" s="297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8"/>
      <c r="F486" s="288"/>
      <c r="G486" s="288"/>
      <c r="H486" s="288"/>
      <c r="I486" s="288"/>
      <c r="J486" s="288"/>
      <c r="K486" s="288"/>
      <c r="L486" s="288"/>
      <c r="M486" s="288"/>
      <c r="N486" s="288"/>
      <c r="O486" s="288"/>
      <c r="P486" s="291"/>
      <c r="Q486" s="288"/>
      <c r="R486" s="265"/>
      <c r="S486" s="297"/>
      <c r="T486" s="297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8"/>
      <c r="F487" s="288"/>
      <c r="G487" s="288"/>
      <c r="H487" s="288"/>
      <c r="I487" s="288"/>
      <c r="J487" s="288"/>
      <c r="K487" s="288"/>
      <c r="L487" s="288"/>
      <c r="M487" s="288"/>
      <c r="N487" s="288"/>
      <c r="O487" s="288"/>
      <c r="P487" s="291"/>
      <c r="Q487" s="288"/>
      <c r="R487" s="265"/>
      <c r="S487" s="297"/>
      <c r="T487" s="297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8"/>
      <c r="F488" s="288"/>
      <c r="G488" s="288"/>
      <c r="H488" s="288"/>
      <c r="I488" s="288"/>
      <c r="J488" s="288"/>
      <c r="K488" s="288"/>
      <c r="L488" s="288"/>
      <c r="M488" s="288"/>
      <c r="N488" s="288"/>
      <c r="O488" s="288"/>
      <c r="P488" s="291"/>
      <c r="Q488" s="288"/>
      <c r="R488" s="265"/>
      <c r="S488" s="297"/>
      <c r="T488" s="297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8"/>
      <c r="F489" s="288"/>
      <c r="G489" s="288"/>
      <c r="H489" s="288"/>
      <c r="I489" s="288"/>
      <c r="J489" s="288"/>
      <c r="K489" s="288"/>
      <c r="L489" s="288"/>
      <c r="M489" s="288"/>
      <c r="N489" s="288"/>
      <c r="O489" s="288"/>
      <c r="P489" s="291"/>
      <c r="Q489" s="288"/>
      <c r="R489" s="265"/>
      <c r="S489" s="297"/>
      <c r="T489" s="297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8"/>
      <c r="F490" s="288"/>
      <c r="G490" s="288"/>
      <c r="H490" s="288"/>
      <c r="I490" s="288"/>
      <c r="J490" s="288"/>
      <c r="K490" s="288"/>
      <c r="L490" s="288"/>
      <c r="M490" s="288"/>
      <c r="N490" s="288"/>
      <c r="O490" s="288"/>
      <c r="P490" s="291"/>
      <c r="Q490" s="288"/>
      <c r="R490" s="265"/>
      <c r="S490" s="297"/>
      <c r="T490" s="297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8"/>
      <c r="F491" s="288"/>
      <c r="G491" s="288"/>
      <c r="H491" s="288"/>
      <c r="I491" s="288"/>
      <c r="J491" s="288"/>
      <c r="K491" s="288"/>
      <c r="L491" s="288"/>
      <c r="M491" s="288"/>
      <c r="N491" s="288"/>
      <c r="O491" s="288"/>
      <c r="P491" s="291"/>
      <c r="Q491" s="288"/>
      <c r="R491" s="265"/>
      <c r="S491" s="297"/>
      <c r="T491" s="297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8"/>
      <c r="F492" s="288"/>
      <c r="G492" s="288"/>
      <c r="H492" s="288"/>
      <c r="I492" s="288"/>
      <c r="J492" s="288"/>
      <c r="K492" s="288"/>
      <c r="L492" s="288"/>
      <c r="M492" s="288"/>
      <c r="N492" s="288"/>
      <c r="O492" s="288"/>
      <c r="P492" s="291"/>
      <c r="Q492" s="288"/>
      <c r="R492" s="265"/>
      <c r="S492" s="297"/>
      <c r="T492" s="297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8"/>
      <c r="F493" s="288"/>
      <c r="G493" s="288"/>
      <c r="H493" s="288"/>
      <c r="I493" s="288"/>
      <c r="J493" s="288"/>
      <c r="K493" s="288"/>
      <c r="L493" s="288"/>
      <c r="M493" s="288"/>
      <c r="N493" s="288"/>
      <c r="O493" s="288"/>
      <c r="P493" s="291"/>
      <c r="Q493" s="288"/>
      <c r="R493" s="265"/>
      <c r="S493" s="297"/>
      <c r="T493" s="297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8"/>
      <c r="F494" s="288"/>
      <c r="G494" s="288"/>
      <c r="H494" s="288"/>
      <c r="I494" s="288"/>
      <c r="J494" s="288"/>
      <c r="K494" s="288"/>
      <c r="L494" s="288"/>
      <c r="M494" s="288"/>
      <c r="N494" s="288"/>
      <c r="O494" s="288"/>
      <c r="P494" s="291"/>
      <c r="Q494" s="288"/>
      <c r="R494" s="265"/>
      <c r="S494" s="297"/>
      <c r="T494" s="297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8"/>
      <c r="F495" s="288"/>
      <c r="G495" s="288"/>
      <c r="H495" s="288"/>
      <c r="I495" s="288"/>
      <c r="J495" s="288"/>
      <c r="K495" s="288"/>
      <c r="L495" s="288"/>
      <c r="M495" s="288"/>
      <c r="N495" s="288"/>
      <c r="O495" s="288"/>
      <c r="P495" s="291"/>
      <c r="Q495" s="288"/>
      <c r="R495" s="265"/>
      <c r="S495" s="297"/>
      <c r="T495" s="297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8"/>
      <c r="F496" s="288"/>
      <c r="G496" s="288"/>
      <c r="H496" s="288"/>
      <c r="I496" s="288"/>
      <c r="J496" s="288"/>
      <c r="K496" s="288"/>
      <c r="L496" s="288"/>
      <c r="M496" s="288"/>
      <c r="N496" s="288"/>
      <c r="O496" s="288"/>
      <c r="P496" s="291"/>
      <c r="Q496" s="288"/>
      <c r="R496" s="265"/>
      <c r="S496" s="297"/>
      <c r="T496" s="297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8"/>
      <c r="F497" s="288"/>
      <c r="G497" s="288"/>
      <c r="H497" s="288"/>
      <c r="I497" s="288"/>
      <c r="J497" s="288"/>
      <c r="K497" s="288"/>
      <c r="L497" s="288"/>
      <c r="M497" s="288"/>
      <c r="N497" s="288"/>
      <c r="O497" s="288"/>
      <c r="P497" s="291"/>
      <c r="Q497" s="288"/>
      <c r="R497" s="265"/>
      <c r="S497" s="297"/>
      <c r="T497" s="297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8"/>
      <c r="F498" s="288"/>
      <c r="G498" s="288"/>
      <c r="H498" s="288"/>
      <c r="I498" s="288"/>
      <c r="J498" s="288"/>
      <c r="K498" s="288"/>
      <c r="L498" s="288"/>
      <c r="M498" s="288"/>
      <c r="N498" s="288"/>
      <c r="O498" s="288"/>
      <c r="P498" s="291"/>
      <c r="Q498" s="288"/>
      <c r="R498" s="265"/>
      <c r="S498" s="297"/>
      <c r="T498" s="297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8"/>
      <c r="F499" s="288"/>
      <c r="G499" s="288"/>
      <c r="H499" s="288"/>
      <c r="I499" s="288"/>
      <c r="J499" s="288"/>
      <c r="K499" s="288"/>
      <c r="L499" s="288"/>
      <c r="M499" s="288"/>
      <c r="N499" s="288"/>
      <c r="O499" s="288"/>
      <c r="P499" s="291"/>
      <c r="Q499" s="288"/>
      <c r="R499" s="265"/>
      <c r="S499" s="297"/>
      <c r="T499" s="297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8"/>
      <c r="F500" s="288"/>
      <c r="G500" s="288"/>
      <c r="H500" s="288"/>
      <c r="I500" s="288"/>
      <c r="J500" s="288"/>
      <c r="K500" s="288"/>
      <c r="L500" s="288"/>
      <c r="M500" s="288"/>
      <c r="N500" s="288"/>
      <c r="O500" s="288"/>
      <c r="P500" s="291"/>
      <c r="Q500" s="288"/>
      <c r="R500" s="265"/>
      <c r="S500" s="297"/>
      <c r="T500" s="297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8"/>
      <c r="F501" s="288"/>
      <c r="G501" s="288"/>
      <c r="H501" s="288"/>
      <c r="I501" s="288"/>
      <c r="J501" s="288"/>
      <c r="K501" s="288"/>
      <c r="L501" s="288"/>
      <c r="M501" s="288"/>
      <c r="N501" s="288"/>
      <c r="O501" s="288"/>
      <c r="P501" s="291"/>
      <c r="Q501" s="288"/>
      <c r="R501" s="265"/>
      <c r="S501" s="297"/>
      <c r="T501" s="297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8"/>
      <c r="F502" s="288"/>
      <c r="G502" s="288"/>
      <c r="H502" s="288"/>
      <c r="I502" s="288"/>
      <c r="J502" s="288"/>
      <c r="K502" s="288"/>
      <c r="L502" s="288"/>
      <c r="M502" s="288"/>
      <c r="N502" s="288"/>
      <c r="O502" s="288"/>
      <c r="P502" s="291"/>
      <c r="Q502" s="288"/>
      <c r="R502" s="265"/>
      <c r="S502" s="297"/>
      <c r="T502" s="297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8"/>
      <c r="F503" s="288"/>
      <c r="G503" s="288"/>
      <c r="H503" s="288"/>
      <c r="I503" s="288"/>
      <c r="J503" s="288"/>
      <c r="K503" s="288"/>
      <c r="L503" s="288"/>
      <c r="M503" s="288"/>
      <c r="N503" s="288"/>
      <c r="O503" s="288"/>
      <c r="P503" s="291"/>
      <c r="Q503" s="288"/>
      <c r="R503" s="265"/>
      <c r="S503" s="297"/>
      <c r="T503" s="297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8"/>
      <c r="F504" s="288"/>
      <c r="G504" s="288"/>
      <c r="H504" s="288"/>
      <c r="I504" s="288"/>
      <c r="J504" s="288"/>
      <c r="K504" s="288"/>
      <c r="L504" s="288"/>
      <c r="M504" s="288"/>
      <c r="N504" s="288"/>
      <c r="O504" s="288"/>
      <c r="P504" s="291"/>
      <c r="Q504" s="288"/>
      <c r="R504" s="265"/>
      <c r="S504" s="297"/>
      <c r="T504" s="297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8"/>
      <c r="F505" s="288"/>
      <c r="G505" s="288"/>
      <c r="H505" s="288"/>
      <c r="I505" s="288"/>
      <c r="J505" s="288"/>
      <c r="K505" s="288"/>
      <c r="L505" s="288"/>
      <c r="M505" s="288"/>
      <c r="N505" s="288"/>
      <c r="O505" s="288"/>
      <c r="P505" s="291"/>
      <c r="Q505" s="288"/>
      <c r="R505" s="265"/>
      <c r="S505" s="297"/>
      <c r="T505" s="297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8"/>
      <c r="F506" s="288"/>
      <c r="G506" s="288"/>
      <c r="H506" s="288"/>
      <c r="I506" s="288"/>
      <c r="J506" s="288"/>
      <c r="K506" s="288"/>
      <c r="L506" s="288"/>
      <c r="M506" s="288"/>
      <c r="N506" s="288"/>
      <c r="O506" s="288"/>
      <c r="P506" s="291"/>
      <c r="Q506" s="288"/>
      <c r="R506" s="265"/>
      <c r="S506" s="297"/>
      <c r="T506" s="297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8"/>
      <c r="F507" s="288"/>
      <c r="G507" s="288"/>
      <c r="H507" s="288"/>
      <c r="I507" s="288"/>
      <c r="J507" s="288"/>
      <c r="K507" s="288"/>
      <c r="L507" s="288"/>
      <c r="M507" s="288"/>
      <c r="N507" s="288"/>
      <c r="O507" s="288"/>
      <c r="P507" s="291"/>
      <c r="Q507" s="288"/>
      <c r="R507" s="265"/>
      <c r="S507" s="297"/>
      <c r="T507" s="297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8"/>
      <c r="F508" s="288"/>
      <c r="G508" s="288"/>
      <c r="H508" s="288"/>
      <c r="I508" s="288"/>
      <c r="J508" s="288"/>
      <c r="K508" s="288"/>
      <c r="L508" s="288"/>
      <c r="M508" s="288"/>
      <c r="N508" s="288"/>
      <c r="O508" s="288"/>
      <c r="P508" s="291"/>
      <c r="Q508" s="288"/>
      <c r="R508" s="265"/>
      <c r="S508" s="297"/>
      <c r="T508" s="297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8"/>
      <c r="F509" s="288"/>
      <c r="G509" s="288"/>
      <c r="H509" s="288"/>
      <c r="I509" s="288"/>
      <c r="J509" s="288"/>
      <c r="K509" s="288"/>
      <c r="L509" s="288"/>
      <c r="M509" s="288"/>
      <c r="N509" s="288"/>
      <c r="O509" s="288"/>
      <c r="P509" s="291"/>
      <c r="Q509" s="288"/>
      <c r="R509" s="265"/>
      <c r="S509" s="297"/>
      <c r="T509" s="297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8"/>
      <c r="F510" s="288"/>
      <c r="G510" s="288"/>
      <c r="H510" s="288"/>
      <c r="I510" s="288"/>
      <c r="J510" s="288"/>
      <c r="K510" s="288"/>
      <c r="L510" s="288"/>
      <c r="M510" s="288"/>
      <c r="N510" s="288"/>
      <c r="O510" s="288"/>
      <c r="P510" s="291"/>
      <c r="Q510" s="288"/>
      <c r="R510" s="265"/>
      <c r="S510" s="297"/>
      <c r="T510" s="297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8"/>
      <c r="F511" s="288"/>
      <c r="G511" s="288"/>
      <c r="H511" s="288"/>
      <c r="I511" s="288"/>
      <c r="J511" s="288"/>
      <c r="K511" s="288"/>
      <c r="L511" s="288"/>
      <c r="M511" s="288"/>
      <c r="N511" s="288"/>
      <c r="O511" s="288"/>
      <c r="P511" s="291"/>
      <c r="Q511" s="288"/>
      <c r="R511" s="265"/>
      <c r="S511" s="297"/>
      <c r="T511" s="297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8"/>
      <c r="F512" s="288"/>
      <c r="G512" s="288"/>
      <c r="H512" s="288"/>
      <c r="I512" s="288"/>
      <c r="J512" s="288"/>
      <c r="K512" s="288"/>
      <c r="L512" s="288"/>
      <c r="M512" s="288"/>
      <c r="N512" s="288"/>
      <c r="O512" s="288"/>
      <c r="P512" s="291"/>
      <c r="Q512" s="288"/>
      <c r="R512" s="265"/>
      <c r="S512" s="297"/>
      <c r="T512" s="297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8"/>
      <c r="F513" s="288"/>
      <c r="G513" s="288"/>
      <c r="H513" s="288"/>
      <c r="I513" s="288"/>
      <c r="J513" s="288"/>
      <c r="K513" s="288"/>
      <c r="L513" s="288"/>
      <c r="M513" s="288"/>
      <c r="N513" s="288"/>
      <c r="O513" s="288"/>
      <c r="P513" s="291"/>
      <c r="Q513" s="288"/>
      <c r="R513" s="265"/>
      <c r="S513" s="297"/>
      <c r="T513" s="297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8"/>
      <c r="F514" s="288"/>
      <c r="G514" s="288"/>
      <c r="H514" s="288"/>
      <c r="I514" s="288"/>
      <c r="J514" s="288"/>
      <c r="K514" s="288"/>
      <c r="L514" s="288"/>
      <c r="M514" s="288"/>
      <c r="N514" s="288"/>
      <c r="O514" s="288"/>
      <c r="P514" s="291"/>
      <c r="Q514" s="288"/>
      <c r="R514" s="265"/>
      <c r="S514" s="297"/>
      <c r="T514" s="297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8"/>
      <c r="F515" s="288"/>
      <c r="G515" s="288"/>
      <c r="H515" s="288"/>
      <c r="I515" s="288"/>
      <c r="J515" s="288"/>
      <c r="K515" s="288"/>
      <c r="L515" s="288"/>
      <c r="M515" s="288"/>
      <c r="N515" s="288"/>
      <c r="O515" s="288"/>
      <c r="P515" s="291"/>
      <c r="Q515" s="288"/>
      <c r="R515" s="265"/>
      <c r="S515" s="297"/>
      <c r="T515" s="297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8"/>
      <c r="F516" s="288"/>
      <c r="G516" s="288"/>
      <c r="H516" s="288"/>
      <c r="I516" s="288"/>
      <c r="J516" s="288"/>
      <c r="K516" s="288"/>
      <c r="L516" s="288"/>
      <c r="M516" s="288"/>
      <c r="N516" s="288"/>
      <c r="O516" s="288"/>
      <c r="P516" s="291"/>
      <c r="Q516" s="288"/>
      <c r="R516" s="265"/>
      <c r="S516" s="297"/>
      <c r="T516" s="297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8"/>
      <c r="F517" s="288"/>
      <c r="G517" s="288"/>
      <c r="H517" s="288"/>
      <c r="I517" s="288"/>
      <c r="J517" s="288"/>
      <c r="K517" s="288"/>
      <c r="L517" s="288"/>
      <c r="M517" s="288"/>
      <c r="N517" s="288"/>
      <c r="O517" s="288"/>
      <c r="P517" s="291"/>
      <c r="Q517" s="288"/>
      <c r="R517" s="265"/>
      <c r="S517" s="297"/>
      <c r="T517" s="297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8"/>
      <c r="F518" s="288"/>
      <c r="G518" s="288"/>
      <c r="H518" s="288"/>
      <c r="I518" s="288"/>
      <c r="J518" s="288"/>
      <c r="K518" s="288"/>
      <c r="L518" s="288"/>
      <c r="M518" s="288"/>
      <c r="N518" s="288"/>
      <c r="O518" s="288"/>
      <c r="P518" s="291"/>
      <c r="Q518" s="288"/>
      <c r="R518" s="265"/>
      <c r="S518" s="297"/>
      <c r="T518" s="297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8"/>
      <c r="F519" s="288"/>
      <c r="G519" s="288"/>
      <c r="H519" s="288"/>
      <c r="I519" s="288"/>
      <c r="J519" s="288"/>
      <c r="K519" s="288"/>
      <c r="L519" s="288"/>
      <c r="M519" s="288"/>
      <c r="N519" s="288"/>
      <c r="O519" s="288"/>
      <c r="P519" s="291"/>
      <c r="Q519" s="288"/>
      <c r="R519" s="265"/>
      <c r="S519" s="297"/>
      <c r="T519" s="297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8"/>
      <c r="F520" s="288"/>
      <c r="G520" s="288"/>
      <c r="H520" s="288"/>
      <c r="I520" s="288"/>
      <c r="J520" s="288"/>
      <c r="K520" s="288"/>
      <c r="L520" s="288"/>
      <c r="M520" s="288"/>
      <c r="N520" s="288"/>
      <c r="O520" s="288"/>
      <c r="P520" s="291"/>
      <c r="Q520" s="288"/>
      <c r="R520" s="265"/>
      <c r="S520" s="297"/>
      <c r="T520" s="297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8"/>
      <c r="F521" s="288"/>
      <c r="G521" s="288"/>
      <c r="H521" s="288"/>
      <c r="I521" s="288"/>
      <c r="J521" s="288"/>
      <c r="K521" s="288"/>
      <c r="L521" s="288"/>
      <c r="M521" s="288"/>
      <c r="N521" s="288"/>
      <c r="O521" s="288"/>
      <c r="P521" s="291"/>
      <c r="Q521" s="288"/>
      <c r="R521" s="265"/>
      <c r="S521" s="297"/>
      <c r="T521" s="297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8"/>
      <c r="F522" s="288"/>
      <c r="G522" s="288"/>
      <c r="H522" s="288"/>
      <c r="I522" s="288"/>
      <c r="J522" s="288"/>
      <c r="K522" s="288"/>
      <c r="L522" s="288"/>
      <c r="M522" s="288"/>
      <c r="N522" s="288"/>
      <c r="O522" s="288"/>
      <c r="P522" s="291"/>
      <c r="Q522" s="288"/>
      <c r="R522" s="265"/>
      <c r="S522" s="297"/>
      <c r="T522" s="297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8"/>
      <c r="F523" s="288"/>
      <c r="G523" s="288"/>
      <c r="H523" s="288"/>
      <c r="I523" s="288"/>
      <c r="J523" s="288"/>
      <c r="K523" s="288"/>
      <c r="L523" s="288"/>
      <c r="M523" s="288"/>
      <c r="N523" s="288"/>
      <c r="O523" s="288"/>
      <c r="P523" s="291"/>
      <c r="Q523" s="288"/>
      <c r="R523" s="265"/>
      <c r="S523" s="297"/>
      <c r="T523" s="297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8"/>
      <c r="F524" s="288"/>
      <c r="G524" s="288"/>
      <c r="H524" s="288"/>
      <c r="I524" s="288"/>
      <c r="J524" s="288"/>
      <c r="K524" s="288"/>
      <c r="L524" s="288"/>
      <c r="M524" s="288"/>
      <c r="N524" s="288"/>
      <c r="O524" s="288"/>
      <c r="P524" s="291"/>
      <c r="Q524" s="288"/>
      <c r="R524" s="265"/>
      <c r="S524" s="297"/>
      <c r="T524" s="297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8"/>
      <c r="F525" s="288"/>
      <c r="G525" s="288"/>
      <c r="H525" s="288"/>
      <c r="I525" s="288"/>
      <c r="J525" s="288"/>
      <c r="K525" s="288"/>
      <c r="L525" s="288"/>
      <c r="M525" s="288"/>
      <c r="N525" s="288"/>
      <c r="O525" s="288"/>
      <c r="P525" s="291"/>
      <c r="Q525" s="288"/>
      <c r="R525" s="265"/>
      <c r="S525" s="297"/>
      <c r="T525" s="297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8"/>
      <c r="F526" s="288"/>
      <c r="G526" s="288"/>
      <c r="H526" s="288"/>
      <c r="I526" s="288"/>
      <c r="J526" s="288"/>
      <c r="K526" s="288"/>
      <c r="L526" s="288"/>
      <c r="M526" s="288"/>
      <c r="N526" s="288"/>
      <c r="O526" s="288"/>
      <c r="P526" s="291"/>
      <c r="Q526" s="288"/>
      <c r="R526" s="265"/>
      <c r="S526" s="297"/>
      <c r="T526" s="297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8"/>
      <c r="F527" s="288"/>
      <c r="G527" s="288"/>
      <c r="H527" s="288"/>
      <c r="I527" s="288"/>
      <c r="J527" s="288"/>
      <c r="K527" s="288"/>
      <c r="L527" s="288"/>
      <c r="M527" s="288"/>
      <c r="N527" s="288"/>
      <c r="O527" s="288"/>
      <c r="P527" s="291"/>
      <c r="Q527" s="288"/>
      <c r="R527" s="265"/>
      <c r="S527" s="297"/>
      <c r="T527" s="297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8"/>
      <c r="F528" s="288"/>
      <c r="G528" s="288"/>
      <c r="H528" s="288"/>
      <c r="I528" s="288"/>
      <c r="J528" s="288"/>
      <c r="K528" s="288"/>
      <c r="L528" s="288"/>
      <c r="M528" s="288"/>
      <c r="N528" s="288"/>
      <c r="O528" s="288"/>
      <c r="P528" s="291"/>
      <c r="Q528" s="288"/>
      <c r="R528" s="265"/>
      <c r="S528" s="297"/>
      <c r="T528" s="297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8"/>
      <c r="F529" s="288"/>
      <c r="G529" s="288"/>
      <c r="H529" s="288"/>
      <c r="I529" s="288"/>
      <c r="J529" s="288"/>
      <c r="K529" s="288"/>
      <c r="L529" s="288"/>
      <c r="M529" s="288"/>
      <c r="N529" s="288"/>
      <c r="O529" s="288"/>
      <c r="P529" s="291"/>
      <c r="Q529" s="288"/>
      <c r="R529" s="265"/>
      <c r="S529" s="297"/>
      <c r="T529" s="297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8"/>
      <c r="F530" s="288"/>
      <c r="G530" s="288"/>
      <c r="H530" s="288"/>
      <c r="I530" s="288"/>
      <c r="J530" s="288"/>
      <c r="K530" s="288"/>
      <c r="L530" s="288"/>
      <c r="M530" s="288"/>
      <c r="N530" s="288"/>
      <c r="O530" s="288"/>
      <c r="P530" s="291"/>
      <c r="Q530" s="288"/>
      <c r="R530" s="265"/>
      <c r="S530" s="297"/>
      <c r="T530" s="297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8"/>
      <c r="F531" s="288"/>
      <c r="G531" s="288"/>
      <c r="H531" s="288"/>
      <c r="I531" s="288"/>
      <c r="J531" s="288"/>
      <c r="K531" s="288"/>
      <c r="L531" s="288"/>
      <c r="M531" s="288"/>
      <c r="N531" s="288"/>
      <c r="O531" s="288"/>
      <c r="P531" s="291"/>
      <c r="Q531" s="288"/>
      <c r="R531" s="265"/>
      <c r="S531" s="297"/>
      <c r="T531" s="297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8"/>
      <c r="F532" s="288"/>
      <c r="G532" s="288"/>
      <c r="H532" s="288"/>
      <c r="I532" s="288"/>
      <c r="J532" s="288"/>
      <c r="K532" s="288"/>
      <c r="L532" s="288"/>
      <c r="M532" s="288"/>
      <c r="N532" s="288"/>
      <c r="O532" s="288"/>
      <c r="P532" s="291"/>
      <c r="Q532" s="288"/>
      <c r="R532" s="265"/>
      <c r="S532" s="297"/>
      <c r="T532" s="297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8"/>
      <c r="F533" s="288"/>
      <c r="G533" s="288"/>
      <c r="H533" s="288"/>
      <c r="I533" s="288"/>
      <c r="J533" s="288"/>
      <c r="K533" s="288"/>
      <c r="L533" s="288"/>
      <c r="M533" s="288"/>
      <c r="N533" s="288"/>
      <c r="O533" s="288"/>
      <c r="P533" s="291"/>
      <c r="Q533" s="288"/>
      <c r="R533" s="265"/>
      <c r="S533" s="297"/>
      <c r="T533" s="297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8"/>
      <c r="F534" s="288"/>
      <c r="G534" s="288"/>
      <c r="H534" s="288"/>
      <c r="I534" s="288"/>
      <c r="J534" s="288"/>
      <c r="K534" s="288"/>
      <c r="L534" s="288"/>
      <c r="M534" s="288"/>
      <c r="N534" s="288"/>
      <c r="O534" s="288"/>
      <c r="P534" s="291"/>
      <c r="Q534" s="288"/>
      <c r="R534" s="265"/>
      <c r="S534" s="297"/>
      <c r="T534" s="297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8"/>
      <c r="F535" s="288"/>
      <c r="G535" s="288"/>
      <c r="H535" s="288"/>
      <c r="I535" s="288"/>
      <c r="J535" s="288"/>
      <c r="K535" s="288"/>
      <c r="L535" s="288"/>
      <c r="M535" s="288"/>
      <c r="N535" s="288"/>
      <c r="O535" s="288"/>
      <c r="P535" s="291"/>
      <c r="Q535" s="288"/>
      <c r="R535" s="265"/>
      <c r="S535" s="297"/>
      <c r="T535" s="297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8"/>
      <c r="F536" s="288"/>
      <c r="G536" s="288"/>
      <c r="H536" s="288"/>
      <c r="I536" s="288"/>
      <c r="J536" s="288"/>
      <c r="K536" s="288"/>
      <c r="L536" s="288"/>
      <c r="M536" s="288"/>
      <c r="N536" s="288"/>
      <c r="O536" s="288"/>
      <c r="P536" s="291"/>
      <c r="Q536" s="288"/>
      <c r="R536" s="265"/>
      <c r="S536" s="297"/>
      <c r="T536" s="297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8"/>
      <c r="F537" s="288"/>
      <c r="G537" s="288"/>
      <c r="H537" s="288"/>
      <c r="I537" s="288"/>
      <c r="J537" s="288"/>
      <c r="K537" s="288"/>
      <c r="L537" s="288"/>
      <c r="M537" s="288"/>
      <c r="N537" s="288"/>
      <c r="O537" s="288"/>
      <c r="P537" s="291"/>
      <c r="Q537" s="288"/>
      <c r="R537" s="265"/>
      <c r="S537" s="297"/>
      <c r="T537" s="297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8"/>
      <c r="F538" s="288"/>
      <c r="G538" s="288"/>
      <c r="H538" s="288"/>
      <c r="I538" s="288"/>
      <c r="J538" s="288"/>
      <c r="K538" s="288"/>
      <c r="L538" s="288"/>
      <c r="M538" s="288"/>
      <c r="N538" s="288"/>
      <c r="O538" s="288"/>
      <c r="P538" s="291"/>
      <c r="Q538" s="288"/>
      <c r="R538" s="265"/>
      <c r="S538" s="297"/>
      <c r="T538" s="297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8"/>
      <c r="F539" s="288"/>
      <c r="G539" s="288"/>
      <c r="H539" s="288"/>
      <c r="I539" s="288"/>
      <c r="J539" s="288"/>
      <c r="K539" s="288"/>
      <c r="L539" s="288"/>
      <c r="M539" s="288"/>
      <c r="N539" s="288"/>
      <c r="O539" s="288"/>
      <c r="P539" s="291"/>
      <c r="Q539" s="288"/>
      <c r="R539" s="265"/>
      <c r="S539" s="297"/>
      <c r="T539" s="297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8"/>
      <c r="F540" s="288"/>
      <c r="G540" s="288"/>
      <c r="H540" s="288"/>
      <c r="I540" s="288"/>
      <c r="J540" s="288"/>
      <c r="K540" s="288"/>
      <c r="L540" s="288"/>
      <c r="M540" s="288"/>
      <c r="N540" s="288"/>
      <c r="O540" s="288"/>
      <c r="P540" s="291"/>
      <c r="Q540" s="288"/>
      <c r="R540" s="265"/>
      <c r="S540" s="297"/>
      <c r="T540" s="297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8"/>
      <c r="F541" s="288"/>
      <c r="G541" s="288"/>
      <c r="H541" s="288"/>
      <c r="I541" s="288"/>
      <c r="J541" s="288"/>
      <c r="K541" s="288"/>
      <c r="L541" s="288"/>
      <c r="M541" s="288"/>
      <c r="N541" s="288"/>
      <c r="O541" s="288"/>
      <c r="P541" s="291"/>
      <c r="Q541" s="288"/>
      <c r="R541" s="265"/>
      <c r="S541" s="297"/>
      <c r="T541" s="297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8"/>
      <c r="F542" s="288"/>
      <c r="G542" s="288"/>
      <c r="H542" s="288"/>
      <c r="I542" s="288"/>
      <c r="J542" s="288"/>
      <c r="K542" s="288"/>
      <c r="L542" s="288"/>
      <c r="M542" s="288"/>
      <c r="N542" s="288"/>
      <c r="O542" s="288"/>
      <c r="P542" s="291"/>
      <c r="Q542" s="288"/>
      <c r="R542" s="265"/>
      <c r="S542" s="297"/>
      <c r="T542" s="297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8"/>
      <c r="F543" s="288"/>
      <c r="G543" s="288"/>
      <c r="H543" s="288"/>
      <c r="I543" s="288"/>
      <c r="J543" s="288"/>
      <c r="K543" s="288"/>
      <c r="L543" s="288"/>
      <c r="M543" s="288"/>
      <c r="N543" s="288"/>
      <c r="O543" s="288"/>
      <c r="P543" s="291"/>
      <c r="Q543" s="288"/>
      <c r="R543" s="265"/>
      <c r="S543" s="297"/>
      <c r="T543" s="297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8"/>
      <c r="F544" s="288"/>
      <c r="G544" s="288"/>
      <c r="H544" s="288"/>
      <c r="I544" s="288"/>
      <c r="J544" s="288"/>
      <c r="K544" s="288"/>
      <c r="L544" s="288"/>
      <c r="M544" s="288"/>
      <c r="N544" s="288"/>
      <c r="O544" s="288"/>
      <c r="P544" s="291"/>
      <c r="Q544" s="288"/>
      <c r="R544" s="265"/>
      <c r="S544" s="297"/>
      <c r="T544" s="297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8"/>
      <c r="F545" s="288"/>
      <c r="G545" s="288"/>
      <c r="H545" s="288"/>
      <c r="I545" s="288"/>
      <c r="J545" s="288"/>
      <c r="K545" s="288"/>
      <c r="L545" s="288"/>
      <c r="M545" s="288"/>
      <c r="N545" s="288"/>
      <c r="O545" s="288"/>
      <c r="P545" s="291"/>
      <c r="Q545" s="288"/>
      <c r="R545" s="265"/>
      <c r="S545" s="297"/>
      <c r="T545" s="297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8"/>
      <c r="F546" s="288"/>
      <c r="G546" s="288"/>
      <c r="H546" s="288"/>
      <c r="I546" s="288"/>
      <c r="J546" s="288"/>
      <c r="K546" s="288"/>
      <c r="L546" s="288"/>
      <c r="M546" s="288"/>
      <c r="N546" s="288"/>
      <c r="O546" s="288"/>
      <c r="P546" s="291"/>
      <c r="Q546" s="288"/>
      <c r="R546" s="265"/>
      <c r="S546" s="297"/>
      <c r="T546" s="297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8"/>
      <c r="F547" s="288"/>
      <c r="G547" s="288"/>
      <c r="H547" s="288"/>
      <c r="I547" s="288"/>
      <c r="J547" s="288"/>
      <c r="K547" s="288"/>
      <c r="L547" s="288"/>
      <c r="M547" s="288"/>
      <c r="N547" s="288"/>
      <c r="O547" s="288"/>
      <c r="P547" s="291"/>
      <c r="Q547" s="288"/>
      <c r="R547" s="265"/>
      <c r="S547" s="297"/>
      <c r="T547" s="297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8"/>
      <c r="F548" s="288"/>
      <c r="G548" s="288"/>
      <c r="H548" s="288"/>
      <c r="I548" s="288"/>
      <c r="J548" s="288"/>
      <c r="K548" s="288"/>
      <c r="L548" s="288"/>
      <c r="M548" s="288"/>
      <c r="N548" s="288"/>
      <c r="O548" s="288"/>
      <c r="P548" s="291"/>
      <c r="Q548" s="288"/>
      <c r="R548" s="265"/>
      <c r="S548" s="297"/>
      <c r="T548" s="297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8"/>
      <c r="F549" s="288"/>
      <c r="G549" s="288"/>
      <c r="H549" s="288"/>
      <c r="I549" s="288"/>
      <c r="J549" s="288"/>
      <c r="K549" s="288"/>
      <c r="L549" s="288"/>
      <c r="M549" s="288"/>
      <c r="N549" s="288"/>
      <c r="O549" s="288"/>
      <c r="P549" s="291"/>
      <c r="Q549" s="288"/>
      <c r="R549" s="265"/>
      <c r="S549" s="297"/>
      <c r="T549" s="297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8"/>
      <c r="F550" s="288"/>
      <c r="G550" s="288"/>
      <c r="H550" s="288"/>
      <c r="I550" s="288"/>
      <c r="J550" s="288"/>
      <c r="K550" s="288"/>
      <c r="L550" s="288"/>
      <c r="M550" s="288"/>
      <c r="N550" s="288"/>
      <c r="O550" s="288"/>
      <c r="P550" s="291"/>
      <c r="Q550" s="288"/>
      <c r="R550" s="265"/>
      <c r="S550" s="297"/>
      <c r="T550" s="297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8"/>
      <c r="F551" s="288"/>
      <c r="G551" s="288"/>
      <c r="H551" s="288"/>
      <c r="I551" s="288"/>
      <c r="J551" s="288"/>
      <c r="K551" s="288"/>
      <c r="L551" s="288"/>
      <c r="M551" s="288"/>
      <c r="N551" s="288"/>
      <c r="O551" s="288"/>
      <c r="P551" s="291"/>
      <c r="Q551" s="288"/>
      <c r="R551" s="265"/>
      <c r="S551" s="297"/>
      <c r="T551" s="297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8"/>
      <c r="F552" s="288"/>
      <c r="G552" s="288"/>
      <c r="H552" s="288"/>
      <c r="I552" s="288"/>
      <c r="J552" s="288"/>
      <c r="K552" s="288"/>
      <c r="L552" s="288"/>
      <c r="M552" s="288"/>
      <c r="N552" s="288"/>
      <c r="O552" s="288"/>
      <c r="P552" s="291"/>
      <c r="Q552" s="288"/>
      <c r="R552" s="265"/>
      <c r="S552" s="297"/>
      <c r="T552" s="297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8"/>
      <c r="F553" s="288"/>
      <c r="G553" s="288"/>
      <c r="H553" s="288"/>
      <c r="I553" s="288"/>
      <c r="J553" s="288"/>
      <c r="K553" s="288"/>
      <c r="L553" s="288"/>
      <c r="M553" s="288"/>
      <c r="N553" s="288"/>
      <c r="O553" s="288"/>
      <c r="P553" s="291"/>
      <c r="Q553" s="288"/>
      <c r="R553" s="265"/>
      <c r="S553" s="297"/>
      <c r="T553" s="297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8"/>
      <c r="F554" s="288"/>
      <c r="G554" s="288"/>
      <c r="H554" s="288"/>
      <c r="I554" s="288"/>
      <c r="J554" s="288"/>
      <c r="K554" s="288"/>
      <c r="L554" s="288"/>
      <c r="M554" s="288"/>
      <c r="N554" s="288"/>
      <c r="O554" s="288"/>
      <c r="P554" s="291"/>
      <c r="Q554" s="288"/>
      <c r="R554" s="265"/>
      <c r="S554" s="297"/>
      <c r="T554" s="297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8"/>
      <c r="F555" s="288"/>
      <c r="G555" s="288"/>
      <c r="H555" s="288"/>
      <c r="I555" s="288"/>
      <c r="J555" s="288"/>
      <c r="K555" s="288"/>
      <c r="L555" s="288"/>
      <c r="M555" s="288"/>
      <c r="N555" s="288"/>
      <c r="O555" s="288"/>
      <c r="P555" s="291"/>
      <c r="Q555" s="288"/>
      <c r="R555" s="265"/>
      <c r="S555" s="297"/>
      <c r="T555" s="297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8"/>
      <c r="F556" s="288"/>
      <c r="G556" s="288"/>
      <c r="H556" s="288"/>
      <c r="I556" s="288"/>
      <c r="J556" s="288"/>
      <c r="K556" s="288"/>
      <c r="L556" s="288"/>
      <c r="M556" s="288"/>
      <c r="N556" s="288"/>
      <c r="O556" s="288"/>
      <c r="P556" s="291"/>
      <c r="Q556" s="288"/>
      <c r="R556" s="265"/>
      <c r="S556" s="297"/>
      <c r="T556" s="297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8"/>
      <c r="F557" s="288"/>
      <c r="G557" s="288"/>
      <c r="H557" s="288"/>
      <c r="I557" s="288"/>
      <c r="J557" s="288"/>
      <c r="K557" s="288"/>
      <c r="L557" s="288"/>
      <c r="M557" s="288"/>
      <c r="N557" s="288"/>
      <c r="O557" s="288"/>
      <c r="P557" s="291"/>
      <c r="Q557" s="288"/>
      <c r="R557" s="265"/>
      <c r="S557" s="297"/>
      <c r="T557" s="297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8"/>
      <c r="F558" s="288"/>
      <c r="G558" s="288"/>
      <c r="H558" s="288"/>
      <c r="I558" s="288"/>
      <c r="J558" s="288"/>
      <c r="K558" s="288"/>
      <c r="L558" s="288"/>
      <c r="M558" s="288"/>
      <c r="N558" s="288"/>
      <c r="O558" s="288"/>
      <c r="P558" s="291"/>
      <c r="Q558" s="288"/>
      <c r="R558" s="265"/>
      <c r="S558" s="297"/>
      <c r="T558" s="297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8"/>
      <c r="F559" s="288"/>
      <c r="G559" s="288"/>
      <c r="H559" s="288"/>
      <c r="I559" s="288"/>
      <c r="J559" s="288"/>
      <c r="K559" s="288"/>
      <c r="L559" s="288"/>
      <c r="M559" s="288"/>
      <c r="N559" s="288"/>
      <c r="O559" s="288"/>
      <c r="P559" s="291"/>
      <c r="Q559" s="288"/>
      <c r="R559" s="265"/>
      <c r="S559" s="297"/>
      <c r="T559" s="297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8"/>
      <c r="F560" s="288"/>
      <c r="G560" s="288"/>
      <c r="H560" s="288"/>
      <c r="I560" s="288"/>
      <c r="J560" s="288"/>
      <c r="K560" s="288"/>
      <c r="L560" s="288"/>
      <c r="M560" s="288"/>
      <c r="N560" s="288"/>
      <c r="O560" s="288"/>
      <c r="P560" s="291"/>
      <c r="Q560" s="288"/>
      <c r="R560" s="265"/>
      <c r="S560" s="297"/>
      <c r="T560" s="297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8"/>
      <c r="F561" s="288"/>
      <c r="G561" s="288"/>
      <c r="H561" s="288"/>
      <c r="I561" s="288"/>
      <c r="J561" s="288"/>
      <c r="K561" s="288"/>
      <c r="L561" s="288"/>
      <c r="M561" s="288"/>
      <c r="N561" s="288"/>
      <c r="O561" s="288"/>
      <c r="P561" s="291"/>
      <c r="Q561" s="288"/>
      <c r="R561" s="265"/>
      <c r="S561" s="297"/>
      <c r="T561" s="297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8"/>
      <c r="F562" s="288"/>
      <c r="G562" s="288"/>
      <c r="H562" s="288"/>
      <c r="I562" s="288"/>
      <c r="J562" s="288"/>
      <c r="K562" s="288"/>
      <c r="L562" s="288"/>
      <c r="M562" s="288"/>
      <c r="N562" s="288"/>
      <c r="O562" s="288"/>
      <c r="P562" s="291"/>
      <c r="Q562" s="288"/>
      <c r="R562" s="265"/>
      <c r="S562" s="297"/>
      <c r="T562" s="297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8"/>
      <c r="F563" s="288"/>
      <c r="G563" s="288"/>
      <c r="H563" s="288"/>
      <c r="I563" s="288"/>
      <c r="J563" s="288"/>
      <c r="K563" s="288"/>
      <c r="L563" s="288"/>
      <c r="M563" s="288"/>
      <c r="N563" s="288"/>
      <c r="O563" s="288"/>
      <c r="P563" s="291"/>
      <c r="Q563" s="288"/>
      <c r="R563" s="265"/>
      <c r="S563" s="297"/>
      <c r="T563" s="297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8"/>
      <c r="F564" s="288"/>
      <c r="G564" s="288"/>
      <c r="H564" s="288"/>
      <c r="I564" s="288"/>
      <c r="J564" s="288"/>
      <c r="K564" s="288"/>
      <c r="L564" s="288"/>
      <c r="M564" s="288"/>
      <c r="N564" s="288"/>
      <c r="O564" s="288"/>
      <c r="P564" s="291"/>
      <c r="Q564" s="288"/>
      <c r="R564" s="265"/>
      <c r="S564" s="297"/>
      <c r="T564" s="297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8"/>
      <c r="F565" s="288"/>
      <c r="G565" s="288"/>
      <c r="H565" s="288"/>
      <c r="I565" s="288"/>
      <c r="J565" s="288"/>
      <c r="K565" s="288"/>
      <c r="L565" s="288"/>
      <c r="M565" s="288"/>
      <c r="N565" s="288"/>
      <c r="O565" s="288"/>
      <c r="P565" s="291"/>
      <c r="Q565" s="288"/>
      <c r="R565" s="265"/>
      <c r="S565" s="297"/>
      <c r="T565" s="297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8"/>
      <c r="F566" s="288"/>
      <c r="G566" s="288"/>
      <c r="H566" s="288"/>
      <c r="I566" s="288"/>
      <c r="J566" s="288"/>
      <c r="K566" s="288"/>
      <c r="L566" s="288"/>
      <c r="M566" s="288"/>
      <c r="N566" s="288"/>
      <c r="O566" s="288"/>
      <c r="P566" s="291"/>
      <c r="Q566" s="288"/>
      <c r="R566" s="265"/>
      <c r="S566" s="297"/>
      <c r="T566" s="297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8"/>
      <c r="F567" s="288"/>
      <c r="G567" s="288"/>
      <c r="H567" s="288"/>
      <c r="I567" s="288"/>
      <c r="J567" s="288"/>
      <c r="K567" s="288"/>
      <c r="L567" s="288"/>
      <c r="M567" s="288"/>
      <c r="N567" s="288"/>
      <c r="O567" s="288"/>
      <c r="P567" s="291"/>
      <c r="Q567" s="288"/>
      <c r="R567" s="265"/>
      <c r="S567" s="297"/>
      <c r="T567" s="297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8"/>
      <c r="F568" s="288"/>
      <c r="G568" s="288"/>
      <c r="H568" s="288"/>
      <c r="I568" s="288"/>
      <c r="J568" s="288"/>
      <c r="K568" s="288"/>
      <c r="L568" s="288"/>
      <c r="M568" s="288"/>
      <c r="N568" s="288"/>
      <c r="O568" s="288"/>
      <c r="P568" s="291"/>
      <c r="Q568" s="288"/>
      <c r="R568" s="265"/>
      <c r="S568" s="297"/>
      <c r="T568" s="297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8"/>
      <c r="F569" s="288"/>
      <c r="G569" s="288"/>
      <c r="H569" s="288"/>
      <c r="I569" s="288"/>
      <c r="J569" s="288"/>
      <c r="K569" s="288"/>
      <c r="L569" s="288"/>
      <c r="M569" s="288"/>
      <c r="N569" s="288"/>
      <c r="O569" s="288"/>
      <c r="P569" s="291"/>
      <c r="Q569" s="288"/>
      <c r="R569" s="265"/>
      <c r="S569" s="297"/>
      <c r="T569" s="297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8"/>
      <c r="F570" s="288"/>
      <c r="G570" s="288"/>
      <c r="H570" s="288"/>
      <c r="I570" s="288"/>
      <c r="J570" s="288"/>
      <c r="K570" s="288"/>
      <c r="L570" s="288"/>
      <c r="M570" s="288"/>
      <c r="N570" s="288"/>
      <c r="O570" s="288"/>
      <c r="P570" s="291"/>
      <c r="Q570" s="288"/>
      <c r="R570" s="265"/>
      <c r="S570" s="297"/>
      <c r="T570" s="297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8"/>
      <c r="F571" s="288"/>
      <c r="G571" s="288"/>
      <c r="H571" s="288"/>
      <c r="I571" s="288"/>
      <c r="J571" s="288"/>
      <c r="K571" s="288"/>
      <c r="L571" s="288"/>
      <c r="M571" s="288"/>
      <c r="N571" s="288"/>
      <c r="O571" s="288"/>
      <c r="P571" s="291"/>
      <c r="Q571" s="288"/>
      <c r="R571" s="265"/>
      <c r="S571" s="297"/>
      <c r="T571" s="297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8"/>
      <c r="F572" s="288"/>
      <c r="G572" s="288"/>
      <c r="H572" s="288"/>
      <c r="I572" s="288"/>
      <c r="J572" s="288"/>
      <c r="K572" s="288"/>
      <c r="L572" s="288"/>
      <c r="M572" s="288"/>
      <c r="N572" s="288"/>
      <c r="O572" s="288"/>
      <c r="P572" s="291"/>
      <c r="Q572" s="288"/>
      <c r="R572" s="265"/>
      <c r="S572" s="297"/>
      <c r="T572" s="297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8"/>
      <c r="F573" s="288"/>
      <c r="G573" s="288"/>
      <c r="H573" s="288"/>
      <c r="I573" s="288"/>
      <c r="J573" s="288"/>
      <c r="K573" s="288"/>
      <c r="L573" s="288"/>
      <c r="M573" s="288"/>
      <c r="N573" s="288"/>
      <c r="O573" s="288"/>
      <c r="P573" s="291"/>
      <c r="Q573" s="288"/>
      <c r="R573" s="265"/>
      <c r="S573" s="297"/>
      <c r="T573" s="297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8"/>
      <c r="F574" s="288"/>
      <c r="G574" s="288"/>
      <c r="H574" s="288"/>
      <c r="I574" s="288"/>
      <c r="J574" s="288"/>
      <c r="K574" s="288"/>
      <c r="L574" s="288"/>
      <c r="M574" s="288"/>
      <c r="N574" s="288"/>
      <c r="O574" s="288"/>
      <c r="P574" s="291"/>
      <c r="Q574" s="288"/>
      <c r="R574" s="265"/>
      <c r="S574" s="297"/>
      <c r="T574" s="297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8"/>
      <c r="F575" s="288"/>
      <c r="G575" s="288"/>
      <c r="H575" s="288"/>
      <c r="I575" s="288"/>
      <c r="J575" s="288"/>
      <c r="K575" s="288"/>
      <c r="L575" s="288"/>
      <c r="M575" s="288"/>
      <c r="N575" s="288"/>
      <c r="O575" s="288"/>
      <c r="P575" s="291"/>
      <c r="Q575" s="288"/>
      <c r="R575" s="265"/>
      <c r="S575" s="297"/>
      <c r="T575" s="297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8"/>
      <c r="F576" s="288"/>
      <c r="G576" s="288"/>
      <c r="H576" s="288"/>
      <c r="I576" s="288"/>
      <c r="J576" s="288"/>
      <c r="K576" s="288"/>
      <c r="L576" s="288"/>
      <c r="M576" s="288"/>
      <c r="N576" s="288"/>
      <c r="O576" s="288"/>
      <c r="P576" s="291"/>
      <c r="Q576" s="288"/>
      <c r="R576" s="265"/>
      <c r="S576" s="297"/>
      <c r="T576" s="297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8"/>
      <c r="F577" s="288"/>
      <c r="G577" s="288"/>
      <c r="H577" s="288"/>
      <c r="I577" s="288"/>
      <c r="J577" s="288"/>
      <c r="K577" s="288"/>
      <c r="L577" s="288"/>
      <c r="M577" s="288"/>
      <c r="N577" s="288"/>
      <c r="O577" s="288"/>
      <c r="P577" s="291"/>
      <c r="Q577" s="288"/>
      <c r="R577" s="265"/>
      <c r="S577" s="297"/>
      <c r="T577" s="297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8"/>
      <c r="F578" s="288"/>
      <c r="G578" s="288"/>
      <c r="H578" s="288"/>
      <c r="I578" s="288"/>
      <c r="J578" s="288"/>
      <c r="K578" s="288"/>
      <c r="L578" s="288"/>
      <c r="M578" s="288"/>
      <c r="N578" s="288"/>
      <c r="O578" s="288"/>
      <c r="P578" s="291"/>
      <c r="Q578" s="288"/>
      <c r="R578" s="265"/>
      <c r="S578" s="297"/>
      <c r="T578" s="297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8"/>
      <c r="F579" s="288"/>
      <c r="G579" s="288"/>
      <c r="H579" s="288"/>
      <c r="I579" s="288"/>
      <c r="J579" s="288"/>
      <c r="K579" s="288"/>
      <c r="L579" s="288"/>
      <c r="M579" s="288"/>
      <c r="N579" s="288"/>
      <c r="O579" s="288"/>
      <c r="P579" s="291"/>
      <c r="Q579" s="288"/>
      <c r="R579" s="265"/>
      <c r="S579" s="297"/>
      <c r="T579" s="297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8"/>
      <c r="F580" s="288"/>
      <c r="G580" s="288"/>
      <c r="H580" s="288"/>
      <c r="I580" s="288"/>
      <c r="J580" s="288"/>
      <c r="K580" s="288"/>
      <c r="L580" s="288"/>
      <c r="M580" s="288"/>
      <c r="N580" s="288"/>
      <c r="O580" s="288"/>
      <c r="P580" s="291"/>
      <c r="Q580" s="288"/>
      <c r="R580" s="265"/>
      <c r="S580" s="297"/>
      <c r="T580" s="297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8"/>
      <c r="F581" s="288"/>
      <c r="G581" s="288"/>
      <c r="H581" s="288"/>
      <c r="I581" s="288"/>
      <c r="J581" s="288"/>
      <c r="K581" s="288"/>
      <c r="L581" s="288"/>
      <c r="M581" s="288"/>
      <c r="N581" s="288"/>
      <c r="O581" s="288"/>
      <c r="P581" s="291"/>
      <c r="Q581" s="288"/>
      <c r="R581" s="265"/>
      <c r="S581" s="297"/>
      <c r="T581" s="297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8"/>
      <c r="F582" s="288"/>
      <c r="G582" s="288"/>
      <c r="H582" s="288"/>
      <c r="I582" s="288"/>
      <c r="J582" s="288"/>
      <c r="K582" s="288"/>
      <c r="L582" s="288"/>
      <c r="M582" s="288"/>
      <c r="N582" s="288"/>
      <c r="O582" s="288"/>
      <c r="P582" s="291"/>
      <c r="Q582" s="288"/>
      <c r="R582" s="265"/>
      <c r="S582" s="297"/>
      <c r="T582" s="297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8"/>
      <c r="F583" s="288"/>
      <c r="G583" s="288"/>
      <c r="H583" s="288"/>
      <c r="I583" s="288"/>
      <c r="J583" s="288"/>
      <c r="K583" s="288"/>
      <c r="L583" s="288"/>
      <c r="M583" s="288"/>
      <c r="N583" s="288"/>
      <c r="O583" s="288"/>
      <c r="P583" s="291"/>
      <c r="Q583" s="288"/>
      <c r="R583" s="265"/>
      <c r="S583" s="297"/>
      <c r="T583" s="297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8"/>
      <c r="F584" s="288"/>
      <c r="G584" s="288"/>
      <c r="H584" s="288"/>
      <c r="I584" s="288"/>
      <c r="J584" s="288"/>
      <c r="K584" s="288"/>
      <c r="L584" s="288"/>
      <c r="M584" s="288"/>
      <c r="N584" s="288"/>
      <c r="O584" s="288"/>
      <c r="P584" s="291"/>
      <c r="Q584" s="288"/>
      <c r="R584" s="265"/>
      <c r="S584" s="297"/>
      <c r="T584" s="297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8"/>
      <c r="F585" s="288"/>
      <c r="G585" s="288"/>
      <c r="H585" s="288"/>
      <c r="I585" s="288"/>
      <c r="J585" s="288"/>
      <c r="K585" s="288"/>
      <c r="L585" s="288"/>
      <c r="M585" s="288"/>
      <c r="N585" s="288"/>
      <c r="O585" s="288"/>
      <c r="P585" s="291"/>
      <c r="Q585" s="288"/>
      <c r="R585" s="265"/>
      <c r="S585" s="297"/>
      <c r="T585" s="297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8"/>
      <c r="F586" s="288"/>
      <c r="G586" s="288"/>
      <c r="H586" s="288"/>
      <c r="I586" s="288"/>
      <c r="J586" s="288"/>
      <c r="K586" s="288"/>
      <c r="L586" s="288"/>
      <c r="M586" s="288"/>
      <c r="N586" s="288"/>
      <c r="O586" s="288"/>
      <c r="P586" s="291"/>
      <c r="Q586" s="288"/>
      <c r="R586" s="265"/>
      <c r="S586" s="297"/>
      <c r="T586" s="297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8"/>
      <c r="F587" s="288"/>
      <c r="G587" s="288"/>
      <c r="H587" s="288"/>
      <c r="I587" s="288"/>
      <c r="J587" s="288"/>
      <c r="K587" s="288"/>
      <c r="L587" s="288"/>
      <c r="M587" s="288"/>
      <c r="N587" s="288"/>
      <c r="O587" s="288"/>
      <c r="P587" s="291"/>
      <c r="Q587" s="288"/>
      <c r="R587" s="265"/>
      <c r="S587" s="297"/>
      <c r="T587" s="297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8"/>
      <c r="F588" s="288"/>
      <c r="G588" s="288"/>
      <c r="H588" s="288"/>
      <c r="I588" s="288"/>
      <c r="J588" s="288"/>
      <c r="K588" s="288"/>
      <c r="L588" s="288"/>
      <c r="M588" s="288"/>
      <c r="N588" s="288"/>
      <c r="O588" s="288"/>
      <c r="P588" s="291"/>
      <c r="Q588" s="288"/>
      <c r="R588" s="265"/>
      <c r="S588" s="297"/>
      <c r="T588" s="297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8"/>
      <c r="F589" s="288"/>
      <c r="G589" s="288"/>
      <c r="H589" s="288"/>
      <c r="I589" s="288"/>
      <c r="J589" s="288"/>
      <c r="K589" s="288"/>
      <c r="L589" s="288"/>
      <c r="M589" s="288"/>
      <c r="N589" s="288"/>
      <c r="O589" s="288"/>
      <c r="P589" s="291"/>
      <c r="Q589" s="288"/>
      <c r="R589" s="265"/>
      <c r="S589" s="297"/>
      <c r="T589" s="297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8"/>
      <c r="F590" s="288"/>
      <c r="G590" s="288"/>
      <c r="H590" s="288"/>
      <c r="I590" s="288"/>
      <c r="J590" s="288"/>
      <c r="K590" s="288"/>
      <c r="L590" s="288"/>
      <c r="M590" s="288"/>
      <c r="N590" s="288"/>
      <c r="O590" s="288"/>
      <c r="P590" s="291"/>
      <c r="Q590" s="288"/>
      <c r="R590" s="265"/>
      <c r="S590" s="297"/>
      <c r="T590" s="297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8"/>
      <c r="F591" s="288"/>
      <c r="G591" s="288"/>
      <c r="H591" s="288"/>
      <c r="I591" s="288"/>
      <c r="J591" s="288"/>
      <c r="K591" s="288"/>
      <c r="L591" s="288"/>
      <c r="M591" s="288"/>
      <c r="N591" s="288"/>
      <c r="O591" s="288"/>
      <c r="P591" s="291"/>
      <c r="Q591" s="288"/>
      <c r="R591" s="265"/>
      <c r="S591" s="297"/>
      <c r="T591" s="297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8"/>
      <c r="F592" s="288"/>
      <c r="G592" s="288"/>
      <c r="H592" s="288"/>
      <c r="I592" s="288"/>
      <c r="J592" s="288"/>
      <c r="K592" s="288"/>
      <c r="L592" s="288"/>
      <c r="M592" s="288"/>
      <c r="N592" s="288"/>
      <c r="O592" s="288"/>
      <c r="P592" s="291"/>
      <c r="Q592" s="288"/>
      <c r="R592" s="265"/>
      <c r="S592" s="297"/>
      <c r="T592" s="297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8"/>
      <c r="F593" s="288"/>
      <c r="G593" s="288"/>
      <c r="H593" s="288"/>
      <c r="I593" s="288"/>
      <c r="J593" s="288"/>
      <c r="K593" s="288"/>
      <c r="L593" s="288"/>
      <c r="M593" s="288"/>
      <c r="N593" s="288"/>
      <c r="O593" s="288"/>
      <c r="P593" s="291"/>
      <c r="Q593" s="288"/>
      <c r="R593" s="265"/>
      <c r="S593" s="297"/>
      <c r="T593" s="297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8"/>
      <c r="F594" s="288"/>
      <c r="G594" s="288"/>
      <c r="H594" s="288"/>
      <c r="I594" s="288"/>
      <c r="J594" s="288"/>
      <c r="K594" s="288"/>
      <c r="L594" s="288"/>
      <c r="M594" s="288"/>
      <c r="N594" s="288"/>
      <c r="O594" s="288"/>
      <c r="P594" s="291"/>
      <c r="Q594" s="288"/>
      <c r="R594" s="265"/>
      <c r="S594" s="297"/>
      <c r="T594" s="297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8"/>
      <c r="F595" s="288"/>
      <c r="G595" s="288"/>
      <c r="H595" s="288"/>
      <c r="I595" s="288"/>
      <c r="J595" s="288"/>
      <c r="K595" s="288"/>
      <c r="L595" s="288"/>
      <c r="M595" s="288"/>
      <c r="N595" s="288"/>
      <c r="O595" s="288"/>
      <c r="P595" s="291"/>
      <c r="Q595" s="288"/>
      <c r="R595" s="265"/>
      <c r="S595" s="297"/>
      <c r="T595" s="297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8"/>
      <c r="F596" s="288"/>
      <c r="G596" s="288"/>
      <c r="H596" s="288"/>
      <c r="I596" s="288"/>
      <c r="J596" s="288"/>
      <c r="K596" s="288"/>
      <c r="L596" s="288"/>
      <c r="M596" s="288"/>
      <c r="N596" s="288"/>
      <c r="O596" s="288"/>
      <c r="P596" s="291"/>
      <c r="Q596" s="288"/>
      <c r="R596" s="265"/>
      <c r="S596" s="297"/>
      <c r="T596" s="297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8"/>
      <c r="F597" s="288"/>
      <c r="G597" s="288"/>
      <c r="H597" s="288"/>
      <c r="I597" s="288"/>
      <c r="J597" s="288"/>
      <c r="K597" s="288"/>
      <c r="L597" s="288"/>
      <c r="M597" s="288"/>
      <c r="N597" s="288"/>
      <c r="O597" s="288"/>
      <c r="P597" s="291"/>
      <c r="Q597" s="288"/>
      <c r="R597" s="265"/>
      <c r="S597" s="297"/>
      <c r="T597" s="297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8"/>
      <c r="F598" s="288"/>
      <c r="G598" s="288"/>
      <c r="H598" s="288"/>
      <c r="I598" s="288"/>
      <c r="J598" s="288"/>
      <c r="K598" s="288"/>
      <c r="L598" s="288"/>
      <c r="M598" s="288"/>
      <c r="N598" s="288"/>
      <c r="O598" s="288"/>
      <c r="P598" s="291"/>
      <c r="Q598" s="288"/>
      <c r="R598" s="265"/>
      <c r="S598" s="297"/>
      <c r="T598" s="297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8"/>
      <c r="F599" s="288"/>
      <c r="G599" s="288"/>
      <c r="H599" s="288"/>
      <c r="I599" s="288"/>
      <c r="J599" s="288"/>
      <c r="K599" s="288"/>
      <c r="L599" s="288"/>
      <c r="M599" s="288"/>
      <c r="N599" s="288"/>
      <c r="O599" s="288"/>
      <c r="P599" s="291"/>
      <c r="Q599" s="288"/>
      <c r="R599" s="265"/>
      <c r="S599" s="297"/>
      <c r="T599" s="297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8"/>
      <c r="F600" s="288"/>
      <c r="G600" s="288"/>
      <c r="H600" s="288"/>
      <c r="I600" s="288"/>
      <c r="J600" s="288"/>
      <c r="K600" s="288"/>
      <c r="L600" s="288"/>
      <c r="M600" s="288"/>
      <c r="N600" s="288"/>
      <c r="O600" s="288"/>
      <c r="P600" s="291"/>
      <c r="Q600" s="288"/>
      <c r="R600" s="265"/>
      <c r="S600" s="297"/>
      <c r="T600" s="297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8"/>
      <c r="F601" s="288"/>
      <c r="G601" s="288"/>
      <c r="H601" s="288"/>
      <c r="I601" s="288"/>
      <c r="J601" s="288"/>
      <c r="K601" s="288"/>
      <c r="L601" s="288"/>
      <c r="M601" s="288"/>
      <c r="N601" s="288"/>
      <c r="O601" s="288"/>
      <c r="P601" s="291"/>
      <c r="Q601" s="288"/>
      <c r="R601" s="265"/>
      <c r="S601" s="297"/>
      <c r="T601" s="297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8"/>
      <c r="F602" s="288"/>
      <c r="G602" s="288"/>
      <c r="H602" s="288"/>
      <c r="I602" s="288"/>
      <c r="J602" s="288"/>
      <c r="K602" s="288"/>
      <c r="L602" s="288"/>
      <c r="M602" s="288"/>
      <c r="N602" s="288"/>
      <c r="O602" s="288"/>
      <c r="P602" s="291"/>
      <c r="Q602" s="288"/>
      <c r="R602" s="265"/>
      <c r="S602" s="297"/>
      <c r="T602" s="297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8"/>
      <c r="F603" s="288"/>
      <c r="G603" s="288"/>
      <c r="H603" s="288"/>
      <c r="I603" s="288"/>
      <c r="J603" s="288"/>
      <c r="K603" s="288"/>
      <c r="L603" s="288"/>
      <c r="M603" s="288"/>
      <c r="N603" s="288"/>
      <c r="O603" s="288"/>
      <c r="P603" s="291"/>
      <c r="Q603" s="288"/>
      <c r="R603" s="265"/>
      <c r="S603" s="297"/>
      <c r="T603" s="297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8"/>
      <c r="F604" s="288"/>
      <c r="G604" s="288"/>
      <c r="H604" s="288"/>
      <c r="I604" s="288"/>
      <c r="J604" s="288"/>
      <c r="K604" s="288"/>
      <c r="L604" s="288"/>
      <c r="M604" s="288"/>
      <c r="N604" s="288"/>
      <c r="O604" s="288"/>
      <c r="P604" s="291"/>
      <c r="Q604" s="288"/>
      <c r="R604" s="265"/>
      <c r="S604" s="297"/>
      <c r="T604" s="297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8"/>
      <c r="F605" s="288"/>
      <c r="G605" s="288"/>
      <c r="H605" s="288"/>
      <c r="I605" s="288"/>
      <c r="J605" s="288"/>
      <c r="K605" s="288"/>
      <c r="L605" s="288"/>
      <c r="M605" s="288"/>
      <c r="N605" s="288"/>
      <c r="O605" s="288"/>
      <c r="P605" s="291"/>
      <c r="Q605" s="288"/>
      <c r="R605" s="265"/>
      <c r="S605" s="297"/>
      <c r="T605" s="297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8"/>
      <c r="F606" s="288"/>
      <c r="G606" s="288"/>
      <c r="H606" s="288"/>
      <c r="I606" s="288"/>
      <c r="J606" s="288"/>
      <c r="K606" s="288"/>
      <c r="L606" s="288"/>
      <c r="M606" s="288"/>
      <c r="N606" s="288"/>
      <c r="O606" s="288"/>
      <c r="P606" s="291"/>
      <c r="Q606" s="288"/>
      <c r="R606" s="265"/>
      <c r="S606" s="297"/>
      <c r="T606" s="297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8"/>
      <c r="F607" s="288"/>
      <c r="G607" s="288"/>
      <c r="H607" s="288"/>
      <c r="I607" s="288"/>
      <c r="J607" s="288"/>
      <c r="K607" s="288"/>
      <c r="L607" s="288"/>
      <c r="M607" s="288"/>
      <c r="N607" s="288"/>
      <c r="O607" s="288"/>
      <c r="P607" s="291"/>
      <c r="Q607" s="288"/>
      <c r="R607" s="265"/>
      <c r="S607" s="297"/>
      <c r="T607" s="297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8"/>
      <c r="F608" s="288"/>
      <c r="G608" s="288"/>
      <c r="H608" s="288"/>
      <c r="I608" s="288"/>
      <c r="J608" s="288"/>
      <c r="K608" s="288"/>
      <c r="L608" s="288"/>
      <c r="M608" s="288"/>
      <c r="N608" s="288"/>
      <c r="O608" s="288"/>
      <c r="P608" s="291"/>
      <c r="Q608" s="288"/>
      <c r="R608" s="265"/>
      <c r="S608" s="297"/>
      <c r="T608" s="297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8"/>
      <c r="F609" s="288"/>
      <c r="G609" s="288"/>
      <c r="H609" s="288"/>
      <c r="I609" s="288"/>
      <c r="J609" s="288"/>
      <c r="K609" s="288"/>
      <c r="L609" s="288"/>
      <c r="M609" s="288"/>
      <c r="N609" s="288"/>
      <c r="O609" s="288"/>
      <c r="P609" s="291"/>
      <c r="Q609" s="288"/>
      <c r="R609" s="265"/>
      <c r="S609" s="297"/>
      <c r="T609" s="297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8"/>
      <c r="F610" s="288"/>
      <c r="G610" s="288"/>
      <c r="H610" s="288"/>
      <c r="I610" s="288"/>
      <c r="J610" s="288"/>
      <c r="K610" s="288"/>
      <c r="L610" s="288"/>
      <c r="M610" s="288"/>
      <c r="N610" s="288"/>
      <c r="O610" s="288"/>
      <c r="P610" s="291"/>
      <c r="Q610" s="288"/>
      <c r="R610" s="265"/>
      <c r="S610" s="297"/>
      <c r="T610" s="297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8"/>
      <c r="F611" s="288"/>
      <c r="G611" s="288"/>
      <c r="H611" s="288"/>
      <c r="I611" s="288"/>
      <c r="J611" s="288"/>
      <c r="K611" s="288"/>
      <c r="L611" s="288"/>
      <c r="M611" s="288"/>
      <c r="N611" s="288"/>
      <c r="O611" s="288"/>
      <c r="P611" s="291"/>
      <c r="Q611" s="288"/>
      <c r="R611" s="265"/>
      <c r="S611" s="297"/>
      <c r="T611" s="297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8"/>
      <c r="F612" s="288"/>
      <c r="G612" s="288"/>
      <c r="H612" s="288"/>
      <c r="I612" s="288"/>
      <c r="J612" s="288"/>
      <c r="K612" s="288"/>
      <c r="L612" s="288"/>
      <c r="M612" s="288"/>
      <c r="N612" s="288"/>
      <c r="O612" s="288"/>
      <c r="P612" s="291"/>
      <c r="Q612" s="288"/>
      <c r="R612" s="265"/>
      <c r="S612" s="297"/>
      <c r="T612" s="297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8"/>
      <c r="F613" s="288"/>
      <c r="G613" s="288"/>
      <c r="H613" s="288"/>
      <c r="I613" s="288"/>
      <c r="J613" s="288"/>
      <c r="K613" s="288"/>
      <c r="L613" s="288"/>
      <c r="M613" s="288"/>
      <c r="N613" s="288"/>
      <c r="O613" s="288"/>
      <c r="P613" s="291"/>
      <c r="Q613" s="288"/>
      <c r="R613" s="265"/>
      <c r="S613" s="297"/>
      <c r="T613" s="297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8"/>
      <c r="F614" s="288"/>
      <c r="G614" s="288"/>
      <c r="H614" s="288"/>
      <c r="I614" s="288"/>
      <c r="J614" s="288"/>
      <c r="K614" s="288"/>
      <c r="L614" s="288"/>
      <c r="M614" s="288"/>
      <c r="N614" s="288"/>
      <c r="O614" s="288"/>
      <c r="P614" s="291"/>
      <c r="Q614" s="288"/>
      <c r="R614" s="265"/>
      <c r="S614" s="297"/>
      <c r="T614" s="297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8"/>
      <c r="F615" s="288"/>
      <c r="G615" s="288"/>
      <c r="H615" s="288"/>
      <c r="I615" s="288"/>
      <c r="J615" s="288"/>
      <c r="K615" s="288"/>
      <c r="L615" s="288"/>
      <c r="M615" s="288"/>
      <c r="N615" s="288"/>
      <c r="O615" s="288"/>
      <c r="P615" s="291"/>
      <c r="Q615" s="288"/>
      <c r="R615" s="265"/>
      <c r="S615" s="297"/>
      <c r="T615" s="297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8"/>
      <c r="F616" s="288"/>
      <c r="G616" s="288"/>
      <c r="H616" s="288"/>
      <c r="I616" s="288"/>
      <c r="J616" s="288"/>
      <c r="K616" s="288"/>
      <c r="L616" s="288"/>
      <c r="M616" s="288"/>
      <c r="N616" s="288"/>
      <c r="O616" s="288"/>
      <c r="P616" s="291"/>
      <c r="Q616" s="288"/>
      <c r="R616" s="265"/>
      <c r="S616" s="297"/>
      <c r="T616" s="297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8"/>
      <c r="F617" s="288"/>
      <c r="G617" s="288"/>
      <c r="H617" s="288"/>
      <c r="I617" s="288"/>
      <c r="J617" s="288"/>
      <c r="K617" s="288"/>
      <c r="L617" s="288"/>
      <c r="M617" s="288"/>
      <c r="N617" s="288"/>
      <c r="O617" s="288"/>
      <c r="P617" s="291"/>
      <c r="Q617" s="288"/>
      <c r="R617" s="265"/>
      <c r="S617" s="297"/>
      <c r="T617" s="297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8"/>
      <c r="F618" s="288"/>
      <c r="G618" s="288"/>
      <c r="H618" s="288"/>
      <c r="I618" s="288"/>
      <c r="J618" s="288"/>
      <c r="K618" s="288"/>
      <c r="L618" s="288"/>
      <c r="M618" s="288"/>
      <c r="N618" s="288"/>
      <c r="O618" s="288"/>
      <c r="P618" s="291"/>
      <c r="Q618" s="288"/>
      <c r="R618" s="265"/>
      <c r="S618" s="297"/>
      <c r="T618" s="297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8"/>
      <c r="F619" s="288"/>
      <c r="G619" s="288"/>
      <c r="H619" s="288"/>
      <c r="I619" s="288"/>
      <c r="J619" s="288"/>
      <c r="K619" s="288"/>
      <c r="L619" s="288"/>
      <c r="M619" s="288"/>
      <c r="N619" s="288"/>
      <c r="O619" s="288"/>
      <c r="P619" s="291"/>
      <c r="Q619" s="288"/>
      <c r="R619" s="265"/>
      <c r="S619" s="297"/>
      <c r="T619" s="297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8"/>
      <c r="F620" s="288"/>
      <c r="G620" s="288"/>
      <c r="H620" s="288"/>
      <c r="I620" s="288"/>
      <c r="J620" s="288"/>
      <c r="K620" s="288"/>
      <c r="L620" s="288"/>
      <c r="M620" s="288"/>
      <c r="N620" s="288"/>
      <c r="O620" s="288"/>
      <c r="P620" s="291"/>
      <c r="Q620" s="288"/>
      <c r="R620" s="265"/>
      <c r="S620" s="297"/>
      <c r="T620" s="297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8"/>
      <c r="F621" s="288"/>
      <c r="G621" s="288"/>
      <c r="H621" s="288"/>
      <c r="I621" s="288"/>
      <c r="J621" s="288"/>
      <c r="K621" s="288"/>
      <c r="L621" s="288"/>
      <c r="M621" s="288"/>
      <c r="N621" s="288"/>
      <c r="O621" s="288"/>
      <c r="P621" s="291"/>
      <c r="Q621" s="288"/>
      <c r="R621" s="265"/>
      <c r="S621" s="297"/>
      <c r="T621" s="297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8"/>
      <c r="F622" s="288"/>
      <c r="G622" s="288"/>
      <c r="H622" s="288"/>
      <c r="I622" s="288"/>
      <c r="J622" s="288"/>
      <c r="K622" s="288"/>
      <c r="L622" s="288"/>
      <c r="M622" s="288"/>
      <c r="N622" s="288"/>
      <c r="O622" s="288"/>
      <c r="P622" s="291"/>
      <c r="Q622" s="288"/>
      <c r="R622" s="265"/>
      <c r="S622" s="297"/>
      <c r="T622" s="297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8"/>
      <c r="F623" s="288"/>
      <c r="G623" s="288"/>
      <c r="H623" s="288"/>
      <c r="I623" s="288"/>
      <c r="J623" s="288"/>
      <c r="K623" s="288"/>
      <c r="L623" s="288"/>
      <c r="M623" s="288"/>
      <c r="N623" s="288"/>
      <c r="O623" s="288"/>
      <c r="P623" s="291"/>
      <c r="Q623" s="288"/>
      <c r="R623" s="265"/>
      <c r="S623" s="297"/>
      <c r="T623" s="297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8"/>
      <c r="F624" s="288"/>
      <c r="G624" s="288"/>
      <c r="H624" s="288"/>
      <c r="I624" s="288"/>
      <c r="J624" s="288"/>
      <c r="K624" s="288"/>
      <c r="L624" s="288"/>
      <c r="M624" s="288"/>
      <c r="N624" s="288"/>
      <c r="O624" s="288"/>
      <c r="P624" s="291"/>
      <c r="Q624" s="288"/>
      <c r="R624" s="265"/>
      <c r="S624" s="297"/>
      <c r="T624" s="297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8"/>
      <c r="F625" s="288"/>
      <c r="G625" s="288"/>
      <c r="H625" s="288"/>
      <c r="I625" s="288"/>
      <c r="J625" s="288"/>
      <c r="K625" s="288"/>
      <c r="L625" s="288"/>
      <c r="M625" s="288"/>
      <c r="N625" s="288"/>
      <c r="O625" s="288"/>
      <c r="P625" s="291"/>
      <c r="Q625" s="288"/>
      <c r="R625" s="265"/>
      <c r="S625" s="297"/>
      <c r="T625" s="297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8"/>
      <c r="F626" s="288"/>
      <c r="G626" s="288"/>
      <c r="H626" s="288"/>
      <c r="I626" s="288"/>
      <c r="J626" s="288"/>
      <c r="K626" s="288"/>
      <c r="L626" s="288"/>
      <c r="M626" s="288"/>
      <c r="N626" s="288"/>
      <c r="O626" s="288"/>
      <c r="P626" s="291"/>
      <c r="Q626" s="288"/>
      <c r="R626" s="265"/>
      <c r="S626" s="297"/>
      <c r="T626" s="297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8"/>
      <c r="F627" s="288"/>
      <c r="G627" s="288"/>
      <c r="H627" s="288"/>
      <c r="I627" s="288"/>
      <c r="J627" s="288"/>
      <c r="K627" s="288"/>
      <c r="L627" s="288"/>
      <c r="M627" s="288"/>
      <c r="N627" s="288"/>
      <c r="O627" s="288"/>
      <c r="P627" s="291"/>
      <c r="Q627" s="288"/>
      <c r="R627" s="265"/>
      <c r="S627" s="297"/>
      <c r="T627" s="297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8"/>
      <c r="F628" s="288"/>
      <c r="G628" s="288"/>
      <c r="H628" s="288"/>
      <c r="I628" s="288"/>
      <c r="J628" s="288"/>
      <c r="K628" s="288"/>
      <c r="L628" s="288"/>
      <c r="M628" s="288"/>
      <c r="N628" s="288"/>
      <c r="O628" s="288"/>
      <c r="P628" s="291"/>
      <c r="Q628" s="288"/>
      <c r="R628" s="265"/>
      <c r="S628" s="297"/>
      <c r="T628" s="297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8"/>
      <c r="F629" s="288"/>
      <c r="G629" s="288"/>
      <c r="H629" s="288"/>
      <c r="I629" s="288"/>
      <c r="J629" s="288"/>
      <c r="K629" s="288"/>
      <c r="L629" s="288"/>
      <c r="M629" s="288"/>
      <c r="N629" s="288"/>
      <c r="O629" s="288"/>
      <c r="P629" s="291"/>
      <c r="Q629" s="288"/>
      <c r="R629" s="265"/>
      <c r="S629" s="297"/>
      <c r="T629" s="297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8"/>
      <c r="F630" s="288"/>
      <c r="G630" s="288"/>
      <c r="H630" s="288"/>
      <c r="I630" s="288"/>
      <c r="J630" s="288"/>
      <c r="K630" s="288"/>
      <c r="L630" s="288"/>
      <c r="M630" s="288"/>
      <c r="N630" s="288"/>
      <c r="O630" s="288"/>
      <c r="P630" s="291"/>
      <c r="Q630" s="288"/>
      <c r="R630" s="265"/>
      <c r="S630" s="297"/>
      <c r="T630" s="297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8"/>
      <c r="F631" s="288"/>
      <c r="G631" s="288"/>
      <c r="H631" s="288"/>
      <c r="I631" s="288"/>
      <c r="J631" s="288"/>
      <c r="K631" s="288"/>
      <c r="L631" s="288"/>
      <c r="M631" s="288"/>
      <c r="N631" s="288"/>
      <c r="O631" s="288"/>
      <c r="P631" s="291"/>
      <c r="Q631" s="288"/>
      <c r="R631" s="265"/>
      <c r="S631" s="297"/>
      <c r="T631" s="297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8"/>
      <c r="F632" s="288"/>
      <c r="G632" s="288"/>
      <c r="H632" s="288"/>
      <c r="I632" s="288"/>
      <c r="J632" s="288"/>
      <c r="K632" s="288"/>
      <c r="L632" s="288"/>
      <c r="M632" s="288"/>
      <c r="N632" s="288"/>
      <c r="O632" s="288"/>
      <c r="P632" s="291"/>
      <c r="Q632" s="288"/>
      <c r="R632" s="265"/>
      <c r="S632" s="297"/>
      <c r="T632" s="297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8"/>
      <c r="F633" s="288"/>
      <c r="G633" s="288"/>
      <c r="H633" s="288"/>
      <c r="I633" s="288"/>
      <c r="J633" s="288"/>
      <c r="K633" s="288"/>
      <c r="L633" s="288"/>
      <c r="M633" s="288"/>
      <c r="N633" s="288"/>
      <c r="O633" s="288"/>
      <c r="P633" s="291"/>
      <c r="Q633" s="288"/>
      <c r="R633" s="265"/>
      <c r="S633" s="297"/>
      <c r="T633" s="297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8"/>
      <c r="F634" s="288"/>
      <c r="G634" s="288"/>
      <c r="H634" s="288"/>
      <c r="I634" s="288"/>
      <c r="J634" s="288"/>
      <c r="K634" s="288"/>
      <c r="L634" s="288"/>
      <c r="M634" s="288"/>
      <c r="N634" s="288"/>
      <c r="O634" s="288"/>
      <c r="P634" s="291"/>
      <c r="Q634" s="288"/>
      <c r="R634" s="265"/>
      <c r="S634" s="297"/>
      <c r="T634" s="297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8"/>
      <c r="F635" s="288"/>
      <c r="G635" s="288"/>
      <c r="H635" s="288"/>
      <c r="I635" s="288"/>
      <c r="J635" s="288"/>
      <c r="K635" s="288"/>
      <c r="L635" s="288"/>
      <c r="M635" s="288"/>
      <c r="N635" s="288"/>
      <c r="O635" s="288"/>
      <c r="P635" s="291"/>
      <c r="Q635" s="288"/>
      <c r="R635" s="265"/>
      <c r="S635" s="297"/>
      <c r="T635" s="297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8"/>
      <c r="F636" s="288"/>
      <c r="G636" s="288"/>
      <c r="H636" s="288"/>
      <c r="I636" s="288"/>
      <c r="J636" s="288"/>
      <c r="K636" s="288"/>
      <c r="L636" s="288"/>
      <c r="M636" s="288"/>
      <c r="N636" s="288"/>
      <c r="O636" s="288"/>
      <c r="P636" s="291"/>
      <c r="Q636" s="288"/>
      <c r="R636" s="265"/>
      <c r="S636" s="297"/>
      <c r="T636" s="297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8"/>
      <c r="F637" s="288"/>
      <c r="G637" s="288"/>
      <c r="H637" s="288"/>
      <c r="I637" s="288"/>
      <c r="J637" s="288"/>
      <c r="K637" s="288"/>
      <c r="L637" s="288"/>
      <c r="M637" s="288"/>
      <c r="N637" s="288"/>
      <c r="O637" s="288"/>
      <c r="P637" s="291"/>
      <c r="Q637" s="288"/>
      <c r="R637" s="265"/>
      <c r="S637" s="297"/>
      <c r="T637" s="297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8"/>
      <c r="F638" s="288"/>
      <c r="G638" s="288"/>
      <c r="H638" s="288"/>
      <c r="I638" s="288"/>
      <c r="J638" s="288"/>
      <c r="K638" s="288"/>
      <c r="L638" s="288"/>
      <c r="M638" s="288"/>
      <c r="N638" s="288"/>
      <c r="O638" s="288"/>
      <c r="P638" s="291"/>
      <c r="Q638" s="288"/>
      <c r="R638" s="265"/>
      <c r="S638" s="297"/>
      <c r="T638" s="297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8"/>
      <c r="F639" s="288"/>
      <c r="G639" s="288"/>
      <c r="H639" s="288"/>
      <c r="I639" s="288"/>
      <c r="J639" s="288"/>
      <c r="K639" s="288"/>
      <c r="L639" s="288"/>
      <c r="M639" s="288"/>
      <c r="N639" s="288"/>
      <c r="O639" s="288"/>
      <c r="P639" s="291"/>
      <c r="Q639" s="288"/>
      <c r="R639" s="265"/>
      <c r="S639" s="297"/>
      <c r="T639" s="297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8"/>
      <c r="F640" s="288"/>
      <c r="G640" s="288"/>
      <c r="H640" s="288"/>
      <c r="I640" s="288"/>
      <c r="J640" s="288"/>
      <c r="K640" s="288"/>
      <c r="L640" s="288"/>
      <c r="M640" s="288"/>
      <c r="N640" s="288"/>
      <c r="O640" s="288"/>
      <c r="P640" s="291"/>
      <c r="Q640" s="288"/>
      <c r="R640" s="265"/>
      <c r="S640" s="297"/>
      <c r="T640" s="297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8"/>
      <c r="F641" s="288"/>
      <c r="G641" s="288"/>
      <c r="H641" s="288"/>
      <c r="I641" s="288"/>
      <c r="J641" s="288"/>
      <c r="K641" s="288"/>
      <c r="L641" s="288"/>
      <c r="M641" s="288"/>
      <c r="N641" s="288"/>
      <c r="O641" s="288"/>
      <c r="P641" s="291"/>
      <c r="Q641" s="288"/>
      <c r="R641" s="265"/>
      <c r="S641" s="297"/>
      <c r="T641" s="297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8"/>
      <c r="F642" s="288"/>
      <c r="G642" s="288"/>
      <c r="H642" s="288"/>
      <c r="I642" s="288"/>
      <c r="J642" s="288"/>
      <c r="K642" s="288"/>
      <c r="L642" s="288"/>
      <c r="M642" s="288"/>
      <c r="N642" s="288"/>
      <c r="O642" s="288"/>
      <c r="P642" s="291"/>
      <c r="Q642" s="288"/>
      <c r="R642" s="265"/>
      <c r="S642" s="297"/>
      <c r="T642" s="297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8"/>
      <c r="F643" s="288"/>
      <c r="G643" s="288"/>
      <c r="H643" s="288"/>
      <c r="I643" s="288"/>
      <c r="J643" s="288"/>
      <c r="K643" s="288"/>
      <c r="L643" s="288"/>
      <c r="M643" s="288"/>
      <c r="N643" s="288"/>
      <c r="O643" s="288"/>
      <c r="P643" s="291"/>
      <c r="Q643" s="288"/>
      <c r="R643" s="265"/>
      <c r="S643" s="297"/>
      <c r="T643" s="297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8"/>
      <c r="F644" s="288"/>
      <c r="G644" s="288"/>
      <c r="H644" s="288"/>
      <c r="I644" s="288"/>
      <c r="J644" s="288"/>
      <c r="K644" s="288"/>
      <c r="L644" s="288"/>
      <c r="M644" s="288"/>
      <c r="N644" s="288"/>
      <c r="O644" s="288"/>
      <c r="P644" s="291"/>
      <c r="Q644" s="288"/>
      <c r="R644" s="265"/>
      <c r="S644" s="297"/>
      <c r="T644" s="297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8"/>
      <c r="F645" s="288"/>
      <c r="G645" s="288"/>
      <c r="H645" s="288"/>
      <c r="I645" s="288"/>
      <c r="J645" s="288"/>
      <c r="K645" s="288"/>
      <c r="L645" s="288"/>
      <c r="M645" s="288"/>
      <c r="N645" s="288"/>
      <c r="O645" s="288"/>
      <c r="P645" s="291"/>
      <c r="Q645" s="288"/>
      <c r="R645" s="265"/>
      <c r="S645" s="297"/>
      <c r="T645" s="297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8"/>
      <c r="F646" s="288"/>
      <c r="G646" s="288"/>
      <c r="H646" s="288"/>
      <c r="I646" s="288"/>
      <c r="J646" s="288"/>
      <c r="K646" s="288"/>
      <c r="L646" s="288"/>
      <c r="M646" s="288"/>
      <c r="N646" s="288"/>
      <c r="O646" s="288"/>
      <c r="P646" s="291"/>
      <c r="Q646" s="288"/>
      <c r="R646" s="265"/>
      <c r="S646" s="297"/>
      <c r="T646" s="297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8"/>
      <c r="F647" s="288"/>
      <c r="G647" s="288"/>
      <c r="H647" s="288"/>
      <c r="I647" s="288"/>
      <c r="J647" s="288"/>
      <c r="K647" s="288"/>
      <c r="L647" s="288"/>
      <c r="M647" s="288"/>
      <c r="N647" s="288"/>
      <c r="O647" s="288"/>
      <c r="P647" s="291"/>
      <c r="Q647" s="288"/>
      <c r="R647" s="265"/>
      <c r="S647" s="297"/>
      <c r="T647" s="297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8"/>
      <c r="F648" s="288"/>
      <c r="G648" s="288"/>
      <c r="H648" s="288"/>
      <c r="I648" s="288"/>
      <c r="J648" s="288"/>
      <c r="K648" s="288"/>
      <c r="L648" s="288"/>
      <c r="M648" s="288"/>
      <c r="N648" s="288"/>
      <c r="O648" s="288"/>
      <c r="P648" s="291"/>
      <c r="Q648" s="288"/>
      <c r="R648" s="265"/>
      <c r="S648" s="297"/>
      <c r="T648" s="297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8"/>
      <c r="F649" s="288"/>
      <c r="G649" s="288"/>
      <c r="H649" s="288"/>
      <c r="I649" s="288"/>
      <c r="J649" s="288"/>
      <c r="K649" s="288"/>
      <c r="L649" s="288"/>
      <c r="M649" s="288"/>
      <c r="N649" s="288"/>
      <c r="O649" s="288"/>
      <c r="P649" s="291"/>
      <c r="Q649" s="288"/>
      <c r="R649" s="265"/>
      <c r="S649" s="297"/>
      <c r="T649" s="297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8"/>
      <c r="F650" s="288"/>
      <c r="G650" s="288"/>
      <c r="H650" s="288"/>
      <c r="I650" s="288"/>
      <c r="J650" s="288"/>
      <c r="K650" s="288"/>
      <c r="L650" s="288"/>
      <c r="M650" s="288"/>
      <c r="N650" s="288"/>
      <c r="O650" s="288"/>
      <c r="P650" s="291"/>
      <c r="Q650" s="288"/>
      <c r="R650" s="265"/>
      <c r="S650" s="297"/>
      <c r="T650" s="297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8"/>
      <c r="F651" s="288"/>
      <c r="G651" s="288"/>
      <c r="H651" s="288"/>
      <c r="I651" s="288"/>
      <c r="J651" s="288"/>
      <c r="K651" s="288"/>
      <c r="L651" s="288"/>
      <c r="M651" s="288"/>
      <c r="N651" s="288"/>
      <c r="O651" s="288"/>
      <c r="P651" s="291"/>
      <c r="Q651" s="288"/>
      <c r="R651" s="265"/>
      <c r="S651" s="297"/>
      <c r="T651" s="297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8"/>
      <c r="F652" s="288"/>
      <c r="G652" s="288"/>
      <c r="H652" s="288"/>
      <c r="I652" s="288"/>
      <c r="J652" s="288"/>
      <c r="K652" s="288"/>
      <c r="L652" s="288"/>
      <c r="M652" s="288"/>
      <c r="N652" s="288"/>
      <c r="O652" s="288"/>
      <c r="P652" s="291"/>
      <c r="Q652" s="288"/>
      <c r="R652" s="265"/>
      <c r="S652" s="297"/>
      <c r="T652" s="297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8"/>
      <c r="F653" s="288"/>
      <c r="G653" s="288"/>
      <c r="H653" s="288"/>
      <c r="I653" s="288"/>
      <c r="J653" s="288"/>
      <c r="K653" s="288"/>
      <c r="L653" s="288"/>
      <c r="M653" s="288"/>
      <c r="N653" s="288"/>
      <c r="O653" s="288"/>
      <c r="P653" s="291"/>
      <c r="Q653" s="288"/>
      <c r="R653" s="265"/>
      <c r="S653" s="297"/>
      <c r="T653" s="297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8"/>
      <c r="F654" s="288"/>
      <c r="G654" s="288"/>
      <c r="H654" s="288"/>
      <c r="I654" s="288"/>
      <c r="J654" s="288"/>
      <c r="K654" s="288"/>
      <c r="L654" s="288"/>
      <c r="M654" s="288"/>
      <c r="N654" s="288"/>
      <c r="O654" s="288"/>
      <c r="P654" s="291"/>
      <c r="Q654" s="288"/>
      <c r="R654" s="265"/>
      <c r="S654" s="297"/>
      <c r="T654" s="297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8"/>
      <c r="F655" s="288"/>
      <c r="G655" s="288"/>
      <c r="H655" s="288"/>
      <c r="I655" s="288"/>
      <c r="J655" s="288"/>
      <c r="K655" s="288"/>
      <c r="L655" s="288"/>
      <c r="M655" s="288"/>
      <c r="N655" s="288"/>
      <c r="O655" s="288"/>
      <c r="P655" s="291"/>
      <c r="Q655" s="288"/>
      <c r="R655" s="265"/>
      <c r="S655" s="297"/>
      <c r="T655" s="297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8"/>
      <c r="F656" s="288"/>
      <c r="G656" s="288"/>
      <c r="H656" s="288"/>
      <c r="I656" s="288"/>
      <c r="J656" s="288"/>
      <c r="K656" s="288"/>
      <c r="L656" s="288"/>
      <c r="M656" s="288"/>
      <c r="N656" s="288"/>
      <c r="O656" s="288"/>
      <c r="P656" s="291"/>
      <c r="Q656" s="288"/>
      <c r="R656" s="265"/>
      <c r="S656" s="297"/>
      <c r="T656" s="297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8"/>
      <c r="F657" s="288"/>
      <c r="G657" s="288"/>
      <c r="H657" s="288"/>
      <c r="I657" s="288"/>
      <c r="J657" s="288"/>
      <c r="K657" s="288"/>
      <c r="L657" s="288"/>
      <c r="M657" s="288"/>
      <c r="N657" s="288"/>
      <c r="O657" s="288"/>
      <c r="P657" s="291"/>
      <c r="Q657" s="288"/>
      <c r="R657" s="265"/>
      <c r="S657" s="297"/>
      <c r="T657" s="297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8"/>
      <c r="F658" s="288"/>
      <c r="G658" s="288"/>
      <c r="H658" s="288"/>
      <c r="I658" s="288"/>
      <c r="J658" s="288"/>
      <c r="K658" s="288"/>
      <c r="L658" s="288"/>
      <c r="M658" s="288"/>
      <c r="N658" s="288"/>
      <c r="O658" s="288"/>
      <c r="P658" s="291"/>
      <c r="Q658" s="288"/>
      <c r="R658" s="265"/>
      <c r="S658" s="297"/>
      <c r="T658" s="297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8"/>
      <c r="F659" s="288"/>
      <c r="G659" s="288"/>
      <c r="H659" s="288"/>
      <c r="I659" s="288"/>
      <c r="J659" s="288"/>
      <c r="K659" s="288"/>
      <c r="L659" s="288"/>
      <c r="M659" s="288"/>
      <c r="N659" s="288"/>
      <c r="O659" s="288"/>
      <c r="P659" s="291"/>
      <c r="Q659" s="288"/>
      <c r="R659" s="265"/>
      <c r="S659" s="297"/>
      <c r="T659" s="297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8"/>
      <c r="F660" s="288"/>
      <c r="G660" s="288"/>
      <c r="H660" s="288"/>
      <c r="I660" s="288"/>
      <c r="J660" s="288"/>
      <c r="K660" s="288"/>
      <c r="L660" s="288"/>
      <c r="M660" s="288"/>
      <c r="N660" s="288"/>
      <c r="O660" s="288"/>
      <c r="P660" s="291"/>
      <c r="Q660" s="288"/>
      <c r="R660" s="265"/>
      <c r="S660" s="297"/>
      <c r="T660" s="297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8"/>
      <c r="F661" s="288"/>
      <c r="G661" s="288"/>
      <c r="H661" s="288"/>
      <c r="I661" s="288"/>
      <c r="J661" s="288"/>
      <c r="K661" s="288"/>
      <c r="L661" s="288"/>
      <c r="M661" s="288"/>
      <c r="N661" s="288"/>
      <c r="O661" s="288"/>
      <c r="P661" s="291"/>
      <c r="Q661" s="288"/>
      <c r="R661" s="265"/>
      <c r="S661" s="297"/>
      <c r="T661" s="297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8"/>
      <c r="F662" s="288"/>
      <c r="G662" s="288"/>
      <c r="H662" s="288"/>
      <c r="I662" s="288"/>
      <c r="J662" s="288"/>
      <c r="K662" s="288"/>
      <c r="L662" s="288"/>
      <c r="M662" s="288"/>
      <c r="N662" s="288"/>
      <c r="O662" s="288"/>
      <c r="P662" s="291"/>
      <c r="Q662" s="288"/>
      <c r="R662" s="265"/>
      <c r="S662" s="297"/>
      <c r="T662" s="297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8"/>
      <c r="F663" s="288"/>
      <c r="G663" s="288"/>
      <c r="H663" s="288"/>
      <c r="I663" s="288"/>
      <c r="J663" s="288"/>
      <c r="K663" s="288"/>
      <c r="L663" s="288"/>
      <c r="M663" s="288"/>
      <c r="N663" s="288"/>
      <c r="O663" s="288"/>
      <c r="P663" s="291"/>
      <c r="Q663" s="288"/>
      <c r="R663" s="265"/>
      <c r="S663" s="297"/>
      <c r="T663" s="297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8"/>
      <c r="F664" s="288"/>
      <c r="G664" s="288"/>
      <c r="H664" s="288"/>
      <c r="I664" s="288"/>
      <c r="J664" s="288"/>
      <c r="K664" s="288"/>
      <c r="L664" s="288"/>
      <c r="M664" s="288"/>
      <c r="N664" s="288"/>
      <c r="O664" s="288"/>
      <c r="P664" s="291"/>
      <c r="Q664" s="288"/>
      <c r="R664" s="265"/>
      <c r="S664" s="297"/>
      <c r="T664" s="297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8"/>
      <c r="F665" s="288"/>
      <c r="G665" s="288"/>
      <c r="H665" s="288"/>
      <c r="I665" s="288"/>
      <c r="J665" s="288"/>
      <c r="K665" s="288"/>
      <c r="L665" s="288"/>
      <c r="M665" s="288"/>
      <c r="N665" s="288"/>
      <c r="O665" s="288"/>
      <c r="P665" s="291"/>
      <c r="Q665" s="288"/>
      <c r="R665" s="265"/>
      <c r="S665" s="297"/>
      <c r="T665" s="297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8"/>
      <c r="F666" s="288"/>
      <c r="G666" s="288"/>
      <c r="H666" s="288"/>
      <c r="I666" s="288"/>
      <c r="J666" s="288"/>
      <c r="K666" s="288"/>
      <c r="L666" s="288"/>
      <c r="M666" s="288"/>
      <c r="N666" s="288"/>
      <c r="O666" s="288"/>
      <c r="P666" s="291"/>
      <c r="Q666" s="288"/>
      <c r="R666" s="265"/>
      <c r="S666" s="297"/>
      <c r="T666" s="297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8"/>
      <c r="F667" s="288"/>
      <c r="G667" s="288"/>
      <c r="H667" s="288"/>
      <c r="I667" s="288"/>
      <c r="J667" s="288"/>
      <c r="K667" s="288"/>
      <c r="L667" s="288"/>
      <c r="M667" s="288"/>
      <c r="N667" s="288"/>
      <c r="O667" s="288"/>
      <c r="P667" s="291"/>
      <c r="Q667" s="288"/>
      <c r="R667" s="265"/>
      <c r="S667" s="297"/>
      <c r="T667" s="297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8"/>
      <c r="F668" s="288"/>
      <c r="G668" s="288"/>
      <c r="H668" s="288"/>
      <c r="I668" s="288"/>
      <c r="J668" s="288"/>
      <c r="K668" s="288"/>
      <c r="L668" s="288"/>
      <c r="M668" s="288"/>
      <c r="N668" s="288"/>
      <c r="O668" s="288"/>
      <c r="P668" s="291"/>
      <c r="Q668" s="288"/>
      <c r="R668" s="265"/>
      <c r="S668" s="297"/>
      <c r="T668" s="297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8"/>
      <c r="F669" s="288"/>
      <c r="G669" s="288"/>
      <c r="H669" s="288"/>
      <c r="I669" s="288"/>
      <c r="J669" s="288"/>
      <c r="K669" s="288"/>
      <c r="L669" s="288"/>
      <c r="M669" s="288"/>
      <c r="N669" s="288"/>
      <c r="O669" s="288"/>
      <c r="P669" s="291"/>
      <c r="Q669" s="288"/>
      <c r="R669" s="265"/>
      <c r="S669" s="297"/>
      <c r="T669" s="297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8"/>
      <c r="F670" s="288"/>
      <c r="G670" s="288"/>
      <c r="H670" s="288"/>
      <c r="I670" s="288"/>
      <c r="J670" s="288"/>
      <c r="K670" s="288"/>
      <c r="L670" s="288"/>
      <c r="M670" s="288"/>
      <c r="N670" s="288"/>
      <c r="O670" s="288"/>
      <c r="P670" s="291"/>
      <c r="Q670" s="288"/>
      <c r="R670" s="265"/>
      <c r="S670" s="297"/>
      <c r="T670" s="297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8"/>
      <c r="F671" s="288"/>
      <c r="G671" s="288"/>
      <c r="H671" s="288"/>
      <c r="I671" s="288"/>
      <c r="J671" s="288"/>
      <c r="K671" s="288"/>
      <c r="L671" s="288"/>
      <c r="M671" s="288"/>
      <c r="N671" s="288"/>
      <c r="O671" s="288"/>
      <c r="P671" s="291"/>
      <c r="Q671" s="288"/>
      <c r="R671" s="265"/>
      <c r="S671" s="297"/>
      <c r="T671" s="297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8"/>
      <c r="F672" s="288"/>
      <c r="G672" s="288"/>
      <c r="H672" s="288"/>
      <c r="I672" s="288"/>
      <c r="J672" s="288"/>
      <c r="K672" s="288"/>
      <c r="L672" s="288"/>
      <c r="M672" s="288"/>
      <c r="N672" s="288"/>
      <c r="O672" s="288"/>
      <c r="P672" s="291"/>
      <c r="Q672" s="288"/>
      <c r="R672" s="265"/>
      <c r="S672" s="297"/>
      <c r="T672" s="297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8"/>
      <c r="F673" s="288"/>
      <c r="G673" s="288"/>
      <c r="H673" s="288"/>
      <c r="I673" s="288"/>
      <c r="J673" s="288"/>
      <c r="K673" s="288"/>
      <c r="L673" s="288"/>
      <c r="M673" s="288"/>
      <c r="N673" s="288"/>
      <c r="O673" s="288"/>
      <c r="P673" s="291"/>
      <c r="Q673" s="288"/>
      <c r="R673" s="265"/>
      <c r="S673" s="297"/>
      <c r="T673" s="297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8"/>
      <c r="F674" s="288"/>
      <c r="G674" s="288"/>
      <c r="H674" s="288"/>
      <c r="I674" s="288"/>
      <c r="J674" s="288"/>
      <c r="K674" s="288"/>
      <c r="L674" s="288"/>
      <c r="M674" s="288"/>
      <c r="N674" s="288"/>
      <c r="O674" s="288"/>
      <c r="P674" s="291"/>
      <c r="Q674" s="288"/>
      <c r="R674" s="265"/>
      <c r="S674" s="297"/>
      <c r="T674" s="297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8"/>
      <c r="F675" s="288"/>
      <c r="G675" s="288"/>
      <c r="H675" s="288"/>
      <c r="I675" s="288"/>
      <c r="J675" s="288"/>
      <c r="K675" s="288"/>
      <c r="L675" s="288"/>
      <c r="M675" s="288"/>
      <c r="N675" s="288"/>
      <c r="O675" s="288"/>
      <c r="P675" s="291"/>
      <c r="Q675" s="288"/>
      <c r="R675" s="265"/>
      <c r="S675" s="297"/>
      <c r="T675" s="297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8"/>
      <c r="F676" s="288"/>
      <c r="G676" s="288"/>
      <c r="H676" s="288"/>
      <c r="I676" s="288"/>
      <c r="J676" s="288"/>
      <c r="K676" s="288"/>
      <c r="L676" s="288"/>
      <c r="M676" s="288"/>
      <c r="N676" s="288"/>
      <c r="O676" s="288"/>
      <c r="P676" s="291"/>
      <c r="Q676" s="288"/>
      <c r="R676" s="265"/>
      <c r="S676" s="297"/>
      <c r="T676" s="297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8"/>
      <c r="F677" s="288"/>
      <c r="G677" s="288"/>
      <c r="H677" s="288"/>
      <c r="I677" s="288"/>
      <c r="J677" s="288"/>
      <c r="K677" s="288"/>
      <c r="L677" s="288"/>
      <c r="M677" s="288"/>
      <c r="N677" s="288"/>
      <c r="O677" s="288"/>
      <c r="P677" s="291"/>
      <c r="Q677" s="288"/>
      <c r="R677" s="265"/>
      <c r="S677" s="297"/>
      <c r="T677" s="297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8"/>
      <c r="F678" s="288"/>
      <c r="G678" s="288"/>
      <c r="H678" s="288"/>
      <c r="I678" s="288"/>
      <c r="J678" s="288"/>
      <c r="K678" s="288"/>
      <c r="L678" s="288"/>
      <c r="M678" s="288"/>
      <c r="N678" s="288"/>
      <c r="O678" s="288"/>
      <c r="P678" s="291"/>
      <c r="Q678" s="288"/>
      <c r="R678" s="265"/>
      <c r="S678" s="297"/>
      <c r="T678" s="297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8"/>
      <c r="F679" s="288"/>
      <c r="G679" s="288"/>
      <c r="H679" s="288"/>
      <c r="I679" s="288"/>
      <c r="J679" s="288"/>
      <c r="K679" s="288"/>
      <c r="L679" s="288"/>
      <c r="M679" s="288"/>
      <c r="N679" s="288"/>
      <c r="O679" s="288"/>
      <c r="P679" s="291"/>
      <c r="Q679" s="288"/>
      <c r="R679" s="265"/>
      <c r="S679" s="297"/>
      <c r="T679" s="297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8"/>
      <c r="F680" s="288"/>
      <c r="G680" s="288"/>
      <c r="H680" s="288"/>
      <c r="I680" s="288"/>
      <c r="J680" s="288"/>
      <c r="K680" s="288"/>
      <c r="L680" s="288"/>
      <c r="M680" s="288"/>
      <c r="N680" s="288"/>
      <c r="O680" s="288"/>
      <c r="P680" s="291"/>
      <c r="Q680" s="288"/>
      <c r="R680" s="265"/>
      <c r="S680" s="297"/>
      <c r="T680" s="297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8"/>
      <c r="F681" s="288"/>
      <c r="G681" s="288"/>
      <c r="H681" s="288"/>
      <c r="I681" s="288"/>
      <c r="J681" s="288"/>
      <c r="K681" s="288"/>
      <c r="L681" s="288"/>
      <c r="M681" s="288"/>
      <c r="N681" s="288"/>
      <c r="O681" s="288"/>
      <c r="P681" s="291"/>
      <c r="Q681" s="288"/>
      <c r="R681" s="265"/>
      <c r="S681" s="297"/>
      <c r="T681" s="297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8"/>
      <c r="F682" s="288"/>
      <c r="G682" s="288"/>
      <c r="H682" s="288"/>
      <c r="I682" s="288"/>
      <c r="J682" s="288"/>
      <c r="K682" s="288"/>
      <c r="L682" s="288"/>
      <c r="M682" s="288"/>
      <c r="N682" s="288"/>
      <c r="O682" s="288"/>
      <c r="P682" s="291"/>
      <c r="Q682" s="288"/>
      <c r="R682" s="265"/>
      <c r="S682" s="297"/>
      <c r="T682" s="297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8"/>
      <c r="F683" s="288"/>
      <c r="G683" s="288"/>
      <c r="H683" s="288"/>
      <c r="I683" s="288"/>
      <c r="J683" s="288"/>
      <c r="K683" s="288"/>
      <c r="L683" s="288"/>
      <c r="M683" s="288"/>
      <c r="N683" s="288"/>
      <c r="O683" s="288"/>
      <c r="P683" s="291"/>
      <c r="Q683" s="288"/>
      <c r="R683" s="265"/>
      <c r="S683" s="297"/>
      <c r="T683" s="297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8"/>
      <c r="F684" s="288"/>
      <c r="G684" s="288"/>
      <c r="H684" s="288"/>
      <c r="I684" s="288"/>
      <c r="J684" s="288"/>
      <c r="K684" s="288"/>
      <c r="L684" s="288"/>
      <c r="M684" s="288"/>
      <c r="N684" s="288"/>
      <c r="O684" s="288"/>
      <c r="P684" s="291"/>
      <c r="Q684" s="288"/>
      <c r="R684" s="265"/>
      <c r="S684" s="297"/>
      <c r="T684" s="297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8"/>
      <c r="F685" s="288"/>
      <c r="G685" s="288"/>
      <c r="H685" s="288"/>
      <c r="I685" s="288"/>
      <c r="J685" s="288"/>
      <c r="K685" s="288"/>
      <c r="L685" s="288"/>
      <c r="M685" s="288"/>
      <c r="N685" s="288"/>
      <c r="O685" s="288"/>
      <c r="P685" s="291"/>
      <c r="Q685" s="288"/>
      <c r="R685" s="265"/>
      <c r="S685" s="297"/>
      <c r="T685" s="297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8"/>
      <c r="F686" s="288"/>
      <c r="G686" s="288"/>
      <c r="H686" s="288"/>
      <c r="I686" s="288"/>
      <c r="J686" s="288"/>
      <c r="K686" s="288"/>
      <c r="L686" s="288"/>
      <c r="M686" s="288"/>
      <c r="N686" s="288"/>
      <c r="O686" s="288"/>
      <c r="P686" s="291"/>
      <c r="Q686" s="288"/>
      <c r="R686" s="265"/>
      <c r="S686" s="297"/>
      <c r="T686" s="297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8"/>
      <c r="F687" s="288"/>
      <c r="G687" s="288"/>
      <c r="H687" s="288"/>
      <c r="I687" s="288"/>
      <c r="J687" s="288"/>
      <c r="K687" s="288"/>
      <c r="L687" s="288"/>
      <c r="M687" s="288"/>
      <c r="N687" s="288"/>
      <c r="O687" s="288"/>
      <c r="P687" s="291"/>
      <c r="Q687" s="288"/>
      <c r="R687" s="265"/>
      <c r="S687" s="297"/>
      <c r="T687" s="297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8"/>
      <c r="F688" s="288"/>
      <c r="G688" s="288"/>
      <c r="H688" s="288"/>
      <c r="I688" s="288"/>
      <c r="J688" s="288"/>
      <c r="K688" s="288"/>
      <c r="L688" s="288"/>
      <c r="M688" s="288"/>
      <c r="N688" s="288"/>
      <c r="O688" s="288"/>
      <c r="P688" s="291"/>
      <c r="Q688" s="288"/>
      <c r="R688" s="265"/>
      <c r="S688" s="297"/>
      <c r="T688" s="297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8"/>
      <c r="F689" s="288"/>
      <c r="G689" s="288"/>
      <c r="H689" s="288"/>
      <c r="I689" s="288"/>
      <c r="J689" s="288"/>
      <c r="K689" s="288"/>
      <c r="L689" s="288"/>
      <c r="M689" s="288"/>
      <c r="N689" s="288"/>
      <c r="O689" s="288"/>
      <c r="P689" s="291"/>
      <c r="Q689" s="288"/>
      <c r="R689" s="265"/>
      <c r="S689" s="297"/>
      <c r="T689" s="297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8"/>
      <c r="F690" s="288"/>
      <c r="G690" s="288"/>
      <c r="H690" s="288"/>
      <c r="I690" s="288"/>
      <c r="J690" s="288"/>
      <c r="K690" s="288"/>
      <c r="L690" s="288"/>
      <c r="M690" s="288"/>
      <c r="N690" s="288"/>
      <c r="O690" s="288"/>
      <c r="P690" s="291"/>
      <c r="Q690" s="288"/>
      <c r="R690" s="265"/>
      <c r="S690" s="297"/>
      <c r="T690" s="297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8"/>
      <c r="F691" s="288"/>
      <c r="G691" s="288"/>
      <c r="H691" s="288"/>
      <c r="I691" s="288"/>
      <c r="J691" s="288"/>
      <c r="K691" s="288"/>
      <c r="L691" s="288"/>
      <c r="M691" s="288"/>
      <c r="N691" s="288"/>
      <c r="O691" s="288"/>
      <c r="P691" s="291"/>
      <c r="Q691" s="288"/>
      <c r="R691" s="265"/>
      <c r="S691" s="297"/>
      <c r="T691" s="297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8"/>
      <c r="F692" s="288"/>
      <c r="G692" s="288"/>
      <c r="H692" s="288"/>
      <c r="I692" s="288"/>
      <c r="J692" s="288"/>
      <c r="K692" s="288"/>
      <c r="L692" s="288"/>
      <c r="M692" s="288"/>
      <c r="N692" s="288"/>
      <c r="O692" s="288"/>
      <c r="P692" s="291"/>
      <c r="Q692" s="288"/>
      <c r="R692" s="265"/>
      <c r="S692" s="297"/>
      <c r="T692" s="297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8"/>
      <c r="F693" s="288"/>
      <c r="G693" s="288"/>
      <c r="H693" s="288"/>
      <c r="I693" s="288"/>
      <c r="J693" s="288"/>
      <c r="K693" s="288"/>
      <c r="L693" s="288"/>
      <c r="M693" s="288"/>
      <c r="N693" s="288"/>
      <c r="O693" s="288"/>
      <c r="P693" s="291"/>
      <c r="Q693" s="288"/>
      <c r="R693" s="265"/>
      <c r="S693" s="297"/>
      <c r="T693" s="297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8"/>
      <c r="F694" s="288"/>
      <c r="G694" s="288"/>
      <c r="H694" s="288"/>
      <c r="I694" s="288"/>
      <c r="J694" s="288"/>
      <c r="K694" s="288"/>
      <c r="L694" s="288"/>
      <c r="M694" s="288"/>
      <c r="N694" s="288"/>
      <c r="O694" s="288"/>
      <c r="P694" s="291"/>
      <c r="Q694" s="288"/>
      <c r="R694" s="265"/>
      <c r="S694" s="297"/>
      <c r="T694" s="297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8"/>
      <c r="F695" s="288"/>
      <c r="G695" s="288"/>
      <c r="H695" s="288"/>
      <c r="I695" s="288"/>
      <c r="J695" s="288"/>
      <c r="K695" s="288"/>
      <c r="L695" s="288"/>
      <c r="M695" s="288"/>
      <c r="N695" s="288"/>
      <c r="O695" s="288"/>
      <c r="P695" s="291"/>
      <c r="Q695" s="288"/>
      <c r="R695" s="265"/>
      <c r="S695" s="297"/>
      <c r="T695" s="297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8"/>
      <c r="F696" s="288"/>
      <c r="G696" s="288"/>
      <c r="H696" s="288"/>
      <c r="I696" s="288"/>
      <c r="J696" s="288"/>
      <c r="K696" s="288"/>
      <c r="L696" s="288"/>
      <c r="M696" s="288"/>
      <c r="N696" s="288"/>
      <c r="O696" s="288"/>
      <c r="P696" s="291"/>
      <c r="Q696" s="288"/>
      <c r="R696" s="265"/>
      <c r="S696" s="297"/>
      <c r="T696" s="297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8"/>
      <c r="F697" s="288"/>
      <c r="G697" s="288"/>
      <c r="H697" s="288"/>
      <c r="I697" s="288"/>
      <c r="J697" s="288"/>
      <c r="K697" s="288"/>
      <c r="L697" s="288"/>
      <c r="M697" s="288"/>
      <c r="N697" s="288"/>
      <c r="O697" s="288"/>
      <c r="P697" s="291"/>
      <c r="Q697" s="288"/>
      <c r="R697" s="265"/>
      <c r="S697" s="297"/>
      <c r="T697" s="297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8"/>
      <c r="F698" s="288"/>
      <c r="G698" s="288"/>
      <c r="H698" s="288"/>
      <c r="I698" s="288"/>
      <c r="J698" s="288"/>
      <c r="K698" s="288"/>
      <c r="L698" s="288"/>
      <c r="M698" s="288"/>
      <c r="N698" s="288"/>
      <c r="O698" s="288"/>
      <c r="P698" s="291"/>
      <c r="Q698" s="288"/>
      <c r="R698" s="265"/>
      <c r="S698" s="297"/>
      <c r="T698" s="297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8"/>
      <c r="F699" s="288"/>
      <c r="G699" s="288"/>
      <c r="H699" s="288"/>
      <c r="I699" s="288"/>
      <c r="J699" s="288"/>
      <c r="K699" s="288"/>
      <c r="L699" s="288"/>
      <c r="M699" s="288"/>
      <c r="N699" s="288"/>
      <c r="O699" s="288"/>
      <c r="P699" s="291"/>
      <c r="Q699" s="288"/>
      <c r="R699" s="265"/>
      <c r="S699" s="297"/>
      <c r="T699" s="297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8"/>
      <c r="F700" s="288"/>
      <c r="G700" s="288"/>
      <c r="H700" s="288"/>
      <c r="I700" s="288"/>
      <c r="J700" s="288"/>
      <c r="K700" s="288"/>
      <c r="L700" s="288"/>
      <c r="M700" s="288"/>
      <c r="N700" s="288"/>
      <c r="O700" s="288"/>
      <c r="P700" s="291"/>
      <c r="Q700" s="288"/>
      <c r="R700" s="265"/>
      <c r="S700" s="297"/>
      <c r="T700" s="297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8"/>
      <c r="F701" s="288"/>
      <c r="G701" s="288"/>
      <c r="H701" s="288"/>
      <c r="I701" s="288"/>
      <c r="J701" s="288"/>
      <c r="K701" s="288"/>
      <c r="L701" s="288"/>
      <c r="M701" s="288"/>
      <c r="N701" s="288"/>
      <c r="O701" s="288"/>
      <c r="P701" s="291"/>
      <c r="Q701" s="288"/>
      <c r="R701" s="265"/>
      <c r="S701" s="297"/>
      <c r="T701" s="297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8"/>
      <c r="F702" s="288"/>
      <c r="G702" s="288"/>
      <c r="H702" s="288"/>
      <c r="I702" s="288"/>
      <c r="J702" s="288"/>
      <c r="K702" s="288"/>
      <c r="L702" s="288"/>
      <c r="M702" s="288"/>
      <c r="N702" s="288"/>
      <c r="O702" s="288"/>
      <c r="P702" s="291"/>
      <c r="Q702" s="288"/>
      <c r="R702" s="265"/>
      <c r="S702" s="297"/>
      <c r="T702" s="297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8"/>
      <c r="F703" s="288"/>
      <c r="G703" s="288"/>
      <c r="H703" s="288"/>
      <c r="I703" s="288"/>
      <c r="J703" s="288"/>
      <c r="K703" s="288"/>
      <c r="L703" s="288"/>
      <c r="M703" s="288"/>
      <c r="N703" s="288"/>
      <c r="O703" s="288"/>
      <c r="P703" s="291"/>
      <c r="Q703" s="288"/>
      <c r="R703" s="265"/>
      <c r="S703" s="297"/>
      <c r="T703" s="297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8"/>
      <c r="F704" s="288"/>
      <c r="G704" s="288"/>
      <c r="H704" s="288"/>
      <c r="I704" s="288"/>
      <c r="J704" s="288"/>
      <c r="K704" s="288"/>
      <c r="L704" s="288"/>
      <c r="M704" s="288"/>
      <c r="N704" s="288"/>
      <c r="O704" s="288"/>
      <c r="P704" s="291"/>
      <c r="Q704" s="288"/>
      <c r="R704" s="265"/>
      <c r="S704" s="297"/>
      <c r="T704" s="297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8"/>
      <c r="F705" s="288"/>
      <c r="G705" s="288"/>
      <c r="H705" s="288"/>
      <c r="I705" s="288"/>
      <c r="J705" s="288"/>
      <c r="K705" s="288"/>
      <c r="L705" s="288"/>
      <c r="M705" s="288"/>
      <c r="N705" s="288"/>
      <c r="O705" s="288"/>
      <c r="P705" s="291"/>
      <c r="Q705" s="288"/>
      <c r="R705" s="265"/>
      <c r="S705" s="297"/>
      <c r="T705" s="297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8"/>
      <c r="F706" s="288"/>
      <c r="G706" s="288"/>
      <c r="H706" s="288"/>
      <c r="I706" s="288"/>
      <c r="J706" s="288"/>
      <c r="K706" s="288"/>
      <c r="L706" s="288"/>
      <c r="M706" s="288"/>
      <c r="N706" s="288"/>
      <c r="O706" s="288"/>
      <c r="P706" s="291"/>
      <c r="Q706" s="288"/>
      <c r="R706" s="265"/>
      <c r="S706" s="297"/>
      <c r="T706" s="297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8"/>
      <c r="F707" s="288"/>
      <c r="G707" s="288"/>
      <c r="H707" s="288"/>
      <c r="I707" s="288"/>
      <c r="J707" s="288"/>
      <c r="K707" s="288"/>
      <c r="L707" s="288"/>
      <c r="M707" s="288"/>
      <c r="N707" s="288"/>
      <c r="O707" s="288"/>
      <c r="P707" s="291"/>
      <c r="Q707" s="288"/>
      <c r="R707" s="265"/>
      <c r="S707" s="297"/>
      <c r="T707" s="297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8"/>
      <c r="F708" s="288"/>
      <c r="G708" s="288"/>
      <c r="H708" s="288"/>
      <c r="I708" s="288"/>
      <c r="J708" s="288"/>
      <c r="K708" s="288"/>
      <c r="L708" s="288"/>
      <c r="M708" s="288"/>
      <c r="N708" s="288"/>
      <c r="O708" s="288"/>
      <c r="P708" s="291"/>
      <c r="Q708" s="288"/>
      <c r="R708" s="265"/>
      <c r="S708" s="297"/>
      <c r="T708" s="297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8"/>
      <c r="F709" s="288"/>
      <c r="G709" s="288"/>
      <c r="H709" s="288"/>
      <c r="I709" s="288"/>
      <c r="J709" s="288"/>
      <c r="K709" s="288"/>
      <c r="L709" s="288"/>
      <c r="M709" s="288"/>
      <c r="N709" s="288"/>
      <c r="O709" s="288"/>
      <c r="P709" s="291"/>
      <c r="Q709" s="288"/>
      <c r="R709" s="265"/>
      <c r="S709" s="297"/>
      <c r="T709" s="297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8"/>
      <c r="F710" s="288"/>
      <c r="G710" s="288"/>
      <c r="H710" s="288"/>
      <c r="I710" s="288"/>
      <c r="J710" s="288"/>
      <c r="K710" s="288"/>
      <c r="L710" s="288"/>
      <c r="M710" s="288"/>
      <c r="N710" s="288"/>
      <c r="O710" s="288"/>
      <c r="P710" s="291"/>
      <c r="Q710" s="288"/>
      <c r="R710" s="265"/>
      <c r="S710" s="297"/>
      <c r="T710" s="297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8"/>
      <c r="F711" s="288"/>
      <c r="G711" s="288"/>
      <c r="H711" s="288"/>
      <c r="I711" s="288"/>
      <c r="J711" s="288"/>
      <c r="K711" s="288"/>
      <c r="L711" s="288"/>
      <c r="M711" s="288"/>
      <c r="N711" s="288"/>
      <c r="O711" s="288"/>
      <c r="P711" s="291"/>
      <c r="Q711" s="288"/>
      <c r="R711" s="265"/>
      <c r="S711" s="297"/>
      <c r="T711" s="297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8"/>
      <c r="F712" s="288"/>
      <c r="G712" s="288"/>
      <c r="H712" s="288"/>
      <c r="I712" s="288"/>
      <c r="J712" s="288"/>
      <c r="K712" s="288"/>
      <c r="L712" s="288"/>
      <c r="M712" s="288"/>
      <c r="N712" s="288"/>
      <c r="O712" s="288"/>
      <c r="P712" s="291"/>
      <c r="Q712" s="288"/>
      <c r="R712" s="265"/>
      <c r="S712" s="297"/>
      <c r="T712" s="297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8"/>
      <c r="F713" s="288"/>
      <c r="G713" s="288"/>
      <c r="H713" s="288"/>
      <c r="I713" s="288"/>
      <c r="J713" s="288"/>
      <c r="K713" s="288"/>
      <c r="L713" s="288"/>
      <c r="M713" s="288"/>
      <c r="N713" s="288"/>
      <c r="O713" s="288"/>
      <c r="P713" s="291"/>
      <c r="Q713" s="288"/>
      <c r="R713" s="265"/>
      <c r="S713" s="297"/>
      <c r="T713" s="297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8"/>
      <c r="F714" s="288"/>
      <c r="G714" s="288"/>
      <c r="H714" s="288"/>
      <c r="I714" s="288"/>
      <c r="J714" s="288"/>
      <c r="K714" s="288"/>
      <c r="L714" s="288"/>
      <c r="M714" s="288"/>
      <c r="N714" s="288"/>
      <c r="O714" s="288"/>
      <c r="P714" s="291"/>
      <c r="Q714" s="288"/>
      <c r="R714" s="265"/>
      <c r="S714" s="297"/>
      <c r="T714" s="297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8"/>
      <c r="F715" s="288"/>
      <c r="G715" s="288"/>
      <c r="H715" s="288"/>
      <c r="I715" s="288"/>
      <c r="J715" s="288"/>
      <c r="K715" s="288"/>
      <c r="L715" s="288"/>
      <c r="M715" s="288"/>
      <c r="N715" s="288"/>
      <c r="O715" s="288"/>
      <c r="P715" s="291"/>
      <c r="Q715" s="288"/>
      <c r="R715" s="265"/>
      <c r="S715" s="297"/>
      <c r="T715" s="297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8"/>
      <c r="F716" s="288"/>
      <c r="G716" s="288"/>
      <c r="H716" s="288"/>
      <c r="I716" s="288"/>
      <c r="J716" s="288"/>
      <c r="K716" s="288"/>
      <c r="L716" s="288"/>
      <c r="M716" s="288"/>
      <c r="N716" s="288"/>
      <c r="O716" s="288"/>
      <c r="P716" s="291"/>
      <c r="Q716" s="288"/>
      <c r="R716" s="265"/>
      <c r="S716" s="297"/>
      <c r="T716" s="297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8"/>
      <c r="F717" s="288"/>
      <c r="G717" s="288"/>
      <c r="H717" s="288"/>
      <c r="I717" s="288"/>
      <c r="J717" s="288"/>
      <c r="K717" s="288"/>
      <c r="L717" s="288"/>
      <c r="M717" s="288"/>
      <c r="N717" s="288"/>
      <c r="O717" s="288"/>
      <c r="P717" s="291"/>
      <c r="Q717" s="288"/>
      <c r="R717" s="265"/>
      <c r="S717" s="297"/>
      <c r="T717" s="297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8"/>
      <c r="F718" s="288"/>
      <c r="G718" s="288"/>
      <c r="H718" s="288"/>
      <c r="I718" s="288"/>
      <c r="J718" s="288"/>
      <c r="K718" s="288"/>
      <c r="L718" s="288"/>
      <c r="M718" s="288"/>
      <c r="N718" s="288"/>
      <c r="O718" s="288"/>
      <c r="P718" s="291"/>
      <c r="Q718" s="288"/>
      <c r="R718" s="265"/>
      <c r="S718" s="297"/>
      <c r="T718" s="297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8"/>
      <c r="F719" s="288"/>
      <c r="G719" s="288"/>
      <c r="H719" s="288"/>
      <c r="I719" s="288"/>
      <c r="J719" s="288"/>
      <c r="K719" s="288"/>
      <c r="L719" s="288"/>
      <c r="M719" s="288"/>
      <c r="N719" s="288"/>
      <c r="O719" s="288"/>
      <c r="P719" s="291"/>
      <c r="Q719" s="288"/>
      <c r="R719" s="265"/>
      <c r="S719" s="297"/>
      <c r="T719" s="297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8"/>
      <c r="F720" s="288"/>
      <c r="G720" s="288"/>
      <c r="H720" s="288"/>
      <c r="I720" s="288"/>
      <c r="J720" s="288"/>
      <c r="K720" s="288"/>
      <c r="L720" s="288"/>
      <c r="M720" s="288"/>
      <c r="N720" s="288"/>
      <c r="O720" s="288"/>
      <c r="P720" s="291"/>
      <c r="Q720" s="288"/>
      <c r="R720" s="265"/>
      <c r="S720" s="297"/>
      <c r="T720" s="297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8"/>
      <c r="F721" s="288"/>
      <c r="G721" s="288"/>
      <c r="H721" s="288"/>
      <c r="I721" s="288"/>
      <c r="J721" s="288"/>
      <c r="K721" s="288"/>
      <c r="L721" s="288"/>
      <c r="M721" s="288"/>
      <c r="N721" s="288"/>
      <c r="O721" s="288"/>
      <c r="P721" s="291"/>
      <c r="Q721" s="288"/>
      <c r="R721" s="265"/>
      <c r="S721" s="297"/>
      <c r="T721" s="297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8"/>
      <c r="F722" s="288"/>
      <c r="G722" s="288"/>
      <c r="H722" s="288"/>
      <c r="I722" s="288"/>
      <c r="J722" s="288"/>
      <c r="K722" s="288"/>
      <c r="L722" s="288"/>
      <c r="M722" s="288"/>
      <c r="N722" s="288"/>
      <c r="O722" s="288"/>
      <c r="P722" s="291"/>
      <c r="Q722" s="288"/>
      <c r="R722" s="265"/>
      <c r="S722" s="297"/>
      <c r="T722" s="297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8"/>
      <c r="F723" s="288"/>
      <c r="G723" s="288"/>
      <c r="H723" s="288"/>
      <c r="I723" s="288"/>
      <c r="J723" s="288"/>
      <c r="K723" s="288"/>
      <c r="L723" s="288"/>
      <c r="M723" s="288"/>
      <c r="N723" s="288"/>
      <c r="O723" s="288"/>
      <c r="P723" s="291"/>
      <c r="Q723" s="288"/>
      <c r="R723" s="265"/>
      <c r="S723" s="297"/>
      <c r="T723" s="297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8"/>
      <c r="F724" s="288"/>
      <c r="G724" s="288"/>
      <c r="H724" s="288"/>
      <c r="I724" s="288"/>
      <c r="J724" s="288"/>
      <c r="K724" s="288"/>
      <c r="L724" s="288"/>
      <c r="M724" s="288"/>
      <c r="N724" s="288"/>
      <c r="O724" s="288"/>
      <c r="P724" s="291"/>
      <c r="Q724" s="288"/>
      <c r="R724" s="265"/>
      <c r="S724" s="297"/>
      <c r="T724" s="297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8"/>
      <c r="F725" s="288"/>
      <c r="G725" s="288"/>
      <c r="H725" s="288"/>
      <c r="I725" s="288"/>
      <c r="J725" s="288"/>
      <c r="K725" s="288"/>
      <c r="L725" s="288"/>
      <c r="M725" s="288"/>
      <c r="N725" s="288"/>
      <c r="O725" s="288"/>
      <c r="P725" s="291"/>
      <c r="Q725" s="288"/>
      <c r="R725" s="265"/>
      <c r="S725" s="297"/>
      <c r="T725" s="297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8"/>
      <c r="F726" s="288"/>
      <c r="G726" s="288"/>
      <c r="H726" s="288"/>
      <c r="I726" s="288"/>
      <c r="J726" s="288"/>
      <c r="K726" s="288"/>
      <c r="L726" s="288"/>
      <c r="M726" s="288"/>
      <c r="N726" s="288"/>
      <c r="O726" s="288"/>
      <c r="P726" s="291"/>
      <c r="Q726" s="288"/>
      <c r="R726" s="265"/>
      <c r="S726" s="297"/>
      <c r="T726" s="297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8"/>
      <c r="F727" s="288"/>
      <c r="G727" s="288"/>
      <c r="H727" s="288"/>
      <c r="I727" s="288"/>
      <c r="J727" s="288"/>
      <c r="K727" s="288"/>
      <c r="L727" s="288"/>
      <c r="M727" s="288"/>
      <c r="N727" s="288"/>
      <c r="O727" s="288"/>
      <c r="P727" s="291"/>
      <c r="Q727" s="288"/>
      <c r="R727" s="265"/>
      <c r="S727" s="297"/>
      <c r="T727" s="297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8"/>
      <c r="F728" s="288"/>
      <c r="G728" s="288"/>
      <c r="H728" s="288"/>
      <c r="I728" s="288"/>
      <c r="J728" s="288"/>
      <c r="K728" s="288"/>
      <c r="L728" s="288"/>
      <c r="M728" s="288"/>
      <c r="N728" s="288"/>
      <c r="O728" s="288"/>
      <c r="P728" s="291"/>
      <c r="Q728" s="288"/>
      <c r="R728" s="265"/>
      <c r="S728" s="297"/>
      <c r="T728" s="297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8"/>
      <c r="F729" s="288"/>
      <c r="G729" s="288"/>
      <c r="H729" s="288"/>
      <c r="I729" s="288"/>
      <c r="J729" s="288"/>
      <c r="K729" s="288"/>
      <c r="L729" s="288"/>
      <c r="M729" s="288"/>
      <c r="N729" s="288"/>
      <c r="O729" s="288"/>
      <c r="P729" s="291"/>
      <c r="Q729" s="288"/>
      <c r="R729" s="265"/>
      <c r="S729" s="297"/>
      <c r="T729" s="297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8"/>
      <c r="F730" s="288"/>
      <c r="G730" s="288"/>
      <c r="H730" s="288"/>
      <c r="I730" s="288"/>
      <c r="J730" s="288"/>
      <c r="K730" s="288"/>
      <c r="L730" s="288"/>
      <c r="M730" s="288"/>
      <c r="N730" s="288"/>
      <c r="O730" s="288"/>
      <c r="P730" s="291"/>
      <c r="Q730" s="288"/>
      <c r="R730" s="265"/>
      <c r="S730" s="297"/>
      <c r="T730" s="297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8"/>
      <c r="F731" s="288"/>
      <c r="G731" s="288"/>
      <c r="H731" s="288"/>
      <c r="I731" s="288"/>
      <c r="J731" s="288"/>
      <c r="K731" s="288"/>
      <c r="L731" s="288"/>
      <c r="M731" s="288"/>
      <c r="N731" s="288"/>
      <c r="O731" s="288"/>
      <c r="P731" s="291"/>
      <c r="Q731" s="288"/>
      <c r="R731" s="265"/>
      <c r="S731" s="297"/>
      <c r="T731" s="297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8"/>
      <c r="F732" s="288"/>
      <c r="G732" s="288"/>
      <c r="H732" s="288"/>
      <c r="I732" s="288"/>
      <c r="J732" s="288"/>
      <c r="K732" s="288"/>
      <c r="L732" s="288"/>
      <c r="M732" s="288"/>
      <c r="N732" s="288"/>
      <c r="O732" s="288"/>
      <c r="P732" s="291"/>
      <c r="Q732" s="288"/>
      <c r="R732" s="265"/>
      <c r="S732" s="297"/>
      <c r="T732" s="297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8"/>
      <c r="F733" s="288"/>
      <c r="G733" s="288"/>
      <c r="H733" s="288"/>
      <c r="I733" s="288"/>
      <c r="J733" s="288"/>
      <c r="K733" s="288"/>
      <c r="L733" s="288"/>
      <c r="M733" s="288"/>
      <c r="N733" s="288"/>
      <c r="O733" s="288"/>
      <c r="P733" s="291"/>
      <c r="Q733" s="288"/>
      <c r="R733" s="265"/>
      <c r="S733" s="297"/>
      <c r="T733" s="297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8"/>
      <c r="F734" s="288"/>
      <c r="G734" s="288"/>
      <c r="H734" s="288"/>
      <c r="I734" s="288"/>
      <c r="J734" s="288"/>
      <c r="K734" s="288"/>
      <c r="L734" s="288"/>
      <c r="M734" s="288"/>
      <c r="N734" s="288"/>
      <c r="O734" s="288"/>
      <c r="P734" s="291"/>
      <c r="Q734" s="288"/>
      <c r="R734" s="265"/>
      <c r="S734" s="297"/>
      <c r="T734" s="297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8"/>
      <c r="F735" s="288"/>
      <c r="G735" s="288"/>
      <c r="H735" s="288"/>
      <c r="I735" s="288"/>
      <c r="J735" s="288"/>
      <c r="K735" s="288"/>
      <c r="L735" s="288"/>
      <c r="M735" s="288"/>
      <c r="N735" s="288"/>
      <c r="O735" s="288"/>
      <c r="P735" s="291"/>
      <c r="Q735" s="288"/>
      <c r="R735" s="265"/>
      <c r="S735" s="297"/>
      <c r="T735" s="297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8"/>
      <c r="F736" s="288"/>
      <c r="G736" s="288"/>
      <c r="H736" s="288"/>
      <c r="I736" s="288"/>
      <c r="J736" s="288"/>
      <c r="K736" s="288"/>
      <c r="L736" s="288"/>
      <c r="M736" s="288"/>
      <c r="N736" s="288"/>
      <c r="O736" s="288"/>
      <c r="P736" s="291"/>
      <c r="Q736" s="288"/>
      <c r="R736" s="265"/>
      <c r="S736" s="297"/>
      <c r="T736" s="297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8"/>
      <c r="F737" s="288"/>
      <c r="G737" s="288"/>
      <c r="H737" s="288"/>
      <c r="I737" s="288"/>
      <c r="J737" s="288"/>
      <c r="K737" s="288"/>
      <c r="L737" s="288"/>
      <c r="M737" s="288"/>
      <c r="N737" s="288"/>
      <c r="O737" s="288"/>
      <c r="P737" s="291"/>
      <c r="Q737" s="288"/>
      <c r="R737" s="265"/>
      <c r="S737" s="297"/>
      <c r="T737" s="297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8"/>
      <c r="F738" s="288"/>
      <c r="G738" s="288"/>
      <c r="H738" s="288"/>
      <c r="I738" s="288"/>
      <c r="J738" s="288"/>
      <c r="K738" s="288"/>
      <c r="L738" s="288"/>
      <c r="M738" s="288"/>
      <c r="N738" s="288"/>
      <c r="O738" s="288"/>
      <c r="P738" s="291"/>
      <c r="Q738" s="288"/>
      <c r="R738" s="265"/>
      <c r="S738" s="297"/>
      <c r="T738" s="297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8"/>
      <c r="F739" s="288"/>
      <c r="G739" s="288"/>
      <c r="H739" s="288"/>
      <c r="I739" s="288"/>
      <c r="J739" s="288"/>
      <c r="K739" s="288"/>
      <c r="L739" s="288"/>
      <c r="M739" s="288"/>
      <c r="N739" s="288"/>
      <c r="O739" s="288"/>
      <c r="P739" s="291"/>
      <c r="Q739" s="288"/>
      <c r="R739" s="265"/>
      <c r="S739" s="297"/>
      <c r="T739" s="297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8"/>
      <c r="F740" s="288"/>
      <c r="G740" s="288"/>
      <c r="H740" s="288"/>
      <c r="I740" s="288"/>
      <c r="J740" s="288"/>
      <c r="K740" s="288"/>
      <c r="L740" s="288"/>
      <c r="M740" s="288"/>
      <c r="N740" s="288"/>
      <c r="O740" s="288"/>
      <c r="P740" s="291"/>
      <c r="Q740" s="288"/>
      <c r="R740" s="265"/>
      <c r="S740" s="297"/>
      <c r="T740" s="297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8"/>
      <c r="F741" s="288"/>
      <c r="G741" s="288"/>
      <c r="H741" s="288"/>
      <c r="I741" s="288"/>
      <c r="J741" s="288"/>
      <c r="K741" s="288"/>
      <c r="L741" s="288"/>
      <c r="M741" s="288"/>
      <c r="N741" s="288"/>
      <c r="O741" s="288"/>
      <c r="P741" s="291"/>
      <c r="Q741" s="288"/>
      <c r="R741" s="265"/>
      <c r="S741" s="297"/>
      <c r="T741" s="297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8"/>
      <c r="F742" s="288"/>
      <c r="G742" s="288"/>
      <c r="H742" s="288"/>
      <c r="I742" s="288"/>
      <c r="J742" s="288"/>
      <c r="K742" s="288"/>
      <c r="L742" s="288"/>
      <c r="M742" s="288"/>
      <c r="N742" s="288"/>
      <c r="O742" s="288"/>
      <c r="P742" s="291"/>
      <c r="Q742" s="288"/>
      <c r="R742" s="265"/>
      <c r="S742" s="297"/>
      <c r="T742" s="297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8"/>
      <c r="F743" s="288"/>
      <c r="G743" s="288"/>
      <c r="H743" s="288"/>
      <c r="I743" s="288"/>
      <c r="J743" s="288"/>
      <c r="K743" s="288"/>
      <c r="L743" s="288"/>
      <c r="M743" s="288"/>
      <c r="N743" s="288"/>
      <c r="O743" s="288"/>
      <c r="P743" s="291"/>
      <c r="Q743" s="288"/>
      <c r="R743" s="265"/>
      <c r="S743" s="297"/>
      <c r="T743" s="297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8"/>
      <c r="F744" s="288"/>
      <c r="G744" s="288"/>
      <c r="H744" s="288"/>
      <c r="I744" s="288"/>
      <c r="J744" s="288"/>
      <c r="K744" s="288"/>
      <c r="L744" s="288"/>
      <c r="M744" s="288"/>
      <c r="N744" s="288"/>
      <c r="O744" s="288"/>
      <c r="P744" s="291"/>
      <c r="Q744" s="288"/>
      <c r="R744" s="265"/>
      <c r="S744" s="297"/>
      <c r="T744" s="297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8"/>
      <c r="F745" s="288"/>
      <c r="G745" s="288"/>
      <c r="H745" s="288"/>
      <c r="I745" s="288"/>
      <c r="J745" s="288"/>
      <c r="K745" s="288"/>
      <c r="L745" s="288"/>
      <c r="M745" s="288"/>
      <c r="N745" s="288"/>
      <c r="O745" s="288"/>
      <c r="P745" s="291"/>
      <c r="Q745" s="288"/>
      <c r="R745" s="265"/>
      <c r="S745" s="297"/>
      <c r="T745" s="297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8"/>
      <c r="F746" s="288"/>
      <c r="G746" s="288"/>
      <c r="H746" s="288"/>
      <c r="I746" s="288"/>
      <c r="J746" s="288"/>
      <c r="K746" s="288"/>
      <c r="L746" s="288"/>
      <c r="M746" s="288"/>
      <c r="N746" s="288"/>
      <c r="O746" s="288"/>
      <c r="P746" s="291"/>
      <c r="Q746" s="288"/>
      <c r="R746" s="265"/>
      <c r="S746" s="297"/>
      <c r="T746" s="297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8"/>
      <c r="F747" s="288"/>
      <c r="G747" s="288"/>
      <c r="H747" s="288"/>
      <c r="I747" s="288"/>
      <c r="J747" s="288"/>
      <c r="K747" s="288"/>
      <c r="L747" s="288"/>
      <c r="M747" s="288"/>
      <c r="N747" s="288"/>
      <c r="O747" s="288"/>
      <c r="P747" s="291"/>
      <c r="Q747" s="288"/>
      <c r="R747" s="265"/>
      <c r="S747" s="297"/>
      <c r="T747" s="297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8"/>
      <c r="F748" s="288"/>
      <c r="G748" s="288"/>
      <c r="H748" s="288"/>
      <c r="I748" s="288"/>
      <c r="J748" s="288"/>
      <c r="K748" s="288"/>
      <c r="L748" s="288"/>
      <c r="M748" s="288"/>
      <c r="N748" s="288"/>
      <c r="O748" s="288"/>
      <c r="P748" s="291"/>
      <c r="Q748" s="288"/>
      <c r="R748" s="265"/>
      <c r="S748" s="297"/>
      <c r="T748" s="297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8"/>
      <c r="F749" s="288"/>
      <c r="G749" s="288"/>
      <c r="H749" s="288"/>
      <c r="I749" s="288"/>
      <c r="J749" s="288"/>
      <c r="K749" s="288"/>
      <c r="L749" s="288"/>
      <c r="M749" s="288"/>
      <c r="N749" s="288"/>
      <c r="O749" s="288"/>
      <c r="P749" s="291"/>
      <c r="Q749" s="288"/>
      <c r="R749" s="265"/>
      <c r="S749" s="297"/>
      <c r="T749" s="297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8"/>
      <c r="F750" s="288"/>
      <c r="G750" s="288"/>
      <c r="H750" s="288"/>
      <c r="I750" s="288"/>
      <c r="J750" s="288"/>
      <c r="K750" s="288"/>
      <c r="L750" s="288"/>
      <c r="M750" s="288"/>
      <c r="N750" s="288"/>
      <c r="O750" s="288"/>
      <c r="P750" s="291"/>
      <c r="Q750" s="288"/>
      <c r="R750" s="265"/>
      <c r="S750" s="297"/>
      <c r="T750" s="297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8"/>
      <c r="F751" s="288"/>
      <c r="G751" s="288"/>
      <c r="H751" s="288"/>
      <c r="I751" s="288"/>
      <c r="J751" s="288"/>
      <c r="K751" s="288"/>
      <c r="L751" s="288"/>
      <c r="M751" s="288"/>
      <c r="N751" s="288"/>
      <c r="O751" s="288"/>
      <c r="P751" s="291"/>
      <c r="Q751" s="288"/>
      <c r="R751" s="265"/>
      <c r="S751" s="297"/>
      <c r="T751" s="297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8"/>
      <c r="F752" s="288"/>
      <c r="G752" s="288"/>
      <c r="H752" s="288"/>
      <c r="I752" s="288"/>
      <c r="J752" s="288"/>
      <c r="K752" s="288"/>
      <c r="L752" s="288"/>
      <c r="M752" s="288"/>
      <c r="N752" s="288"/>
      <c r="O752" s="288"/>
      <c r="P752" s="291"/>
      <c r="Q752" s="288"/>
      <c r="R752" s="265"/>
      <c r="S752" s="297"/>
      <c r="T752" s="297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8"/>
      <c r="F753" s="288"/>
      <c r="G753" s="288"/>
      <c r="H753" s="288"/>
      <c r="I753" s="288"/>
      <c r="J753" s="288"/>
      <c r="K753" s="288"/>
      <c r="L753" s="288"/>
      <c r="M753" s="288"/>
      <c r="N753" s="288"/>
      <c r="O753" s="288"/>
      <c r="P753" s="291"/>
      <c r="Q753" s="288"/>
      <c r="R753" s="265"/>
      <c r="S753" s="297"/>
      <c r="T753" s="297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8"/>
      <c r="F754" s="288"/>
      <c r="G754" s="288"/>
      <c r="H754" s="288"/>
      <c r="I754" s="288"/>
      <c r="J754" s="288"/>
      <c r="K754" s="288"/>
      <c r="L754" s="288"/>
      <c r="M754" s="288"/>
      <c r="N754" s="288"/>
      <c r="O754" s="288"/>
      <c r="P754" s="291"/>
      <c r="Q754" s="288"/>
      <c r="R754" s="265"/>
      <c r="S754" s="297"/>
      <c r="T754" s="297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8"/>
      <c r="F755" s="288"/>
      <c r="G755" s="288"/>
      <c r="H755" s="288"/>
      <c r="I755" s="288"/>
      <c r="J755" s="288"/>
      <c r="K755" s="288"/>
      <c r="L755" s="288"/>
      <c r="M755" s="288"/>
      <c r="N755" s="288"/>
      <c r="O755" s="288"/>
      <c r="P755" s="291"/>
      <c r="Q755" s="288"/>
      <c r="R755" s="265"/>
      <c r="S755" s="297"/>
      <c r="T755" s="297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8"/>
      <c r="F756" s="288"/>
      <c r="G756" s="288"/>
      <c r="H756" s="288"/>
      <c r="I756" s="288"/>
      <c r="J756" s="288"/>
      <c r="K756" s="288"/>
      <c r="L756" s="288"/>
      <c r="M756" s="288"/>
      <c r="N756" s="288"/>
      <c r="O756" s="288"/>
      <c r="P756" s="291"/>
      <c r="Q756" s="288"/>
      <c r="R756" s="265"/>
      <c r="S756" s="297"/>
      <c r="T756" s="297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8"/>
      <c r="F757" s="288"/>
      <c r="G757" s="288"/>
      <c r="H757" s="288"/>
      <c r="I757" s="288"/>
      <c r="J757" s="288"/>
      <c r="K757" s="288"/>
      <c r="L757" s="288"/>
      <c r="M757" s="288"/>
      <c r="N757" s="288"/>
      <c r="O757" s="288"/>
      <c r="P757" s="291"/>
      <c r="Q757" s="288"/>
      <c r="R757" s="265"/>
      <c r="S757" s="297"/>
      <c r="T757" s="297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8"/>
      <c r="F758" s="288"/>
      <c r="G758" s="288"/>
      <c r="H758" s="288"/>
      <c r="I758" s="288"/>
      <c r="J758" s="288"/>
      <c r="K758" s="288"/>
      <c r="L758" s="288"/>
      <c r="M758" s="288"/>
      <c r="N758" s="288"/>
      <c r="O758" s="288"/>
      <c r="P758" s="291"/>
      <c r="Q758" s="288"/>
      <c r="R758" s="265"/>
      <c r="S758" s="297"/>
      <c r="T758" s="297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8"/>
      <c r="F759" s="288"/>
      <c r="G759" s="288"/>
      <c r="H759" s="288"/>
      <c r="I759" s="288"/>
      <c r="J759" s="288"/>
      <c r="K759" s="288"/>
      <c r="L759" s="288"/>
      <c r="M759" s="288"/>
      <c r="N759" s="288"/>
      <c r="O759" s="288"/>
      <c r="P759" s="291"/>
      <c r="Q759" s="288"/>
      <c r="R759" s="265"/>
      <c r="S759" s="297"/>
      <c r="T759" s="297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8"/>
      <c r="F760" s="288"/>
      <c r="G760" s="288"/>
      <c r="H760" s="288"/>
      <c r="I760" s="288"/>
      <c r="J760" s="288"/>
      <c r="K760" s="288"/>
      <c r="L760" s="288"/>
      <c r="M760" s="288"/>
      <c r="N760" s="288"/>
      <c r="O760" s="288"/>
      <c r="P760" s="291"/>
      <c r="Q760" s="288"/>
      <c r="R760" s="265"/>
      <c r="S760" s="297"/>
      <c r="T760" s="297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8"/>
      <c r="F761" s="288"/>
      <c r="G761" s="288"/>
      <c r="H761" s="288"/>
      <c r="I761" s="288"/>
      <c r="J761" s="288"/>
      <c r="K761" s="288"/>
      <c r="L761" s="288"/>
      <c r="M761" s="288"/>
      <c r="N761" s="288"/>
      <c r="O761" s="288"/>
      <c r="P761" s="291"/>
      <c r="Q761" s="288"/>
      <c r="R761" s="265"/>
      <c r="S761" s="297"/>
      <c r="T761" s="297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8"/>
      <c r="F762" s="288"/>
      <c r="G762" s="288"/>
      <c r="H762" s="288"/>
      <c r="I762" s="288"/>
      <c r="J762" s="288"/>
      <c r="K762" s="288"/>
      <c r="L762" s="288"/>
      <c r="M762" s="288"/>
      <c r="N762" s="288"/>
      <c r="O762" s="288"/>
      <c r="P762" s="291"/>
      <c r="Q762" s="288"/>
      <c r="R762" s="265"/>
      <c r="S762" s="297"/>
      <c r="T762" s="297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8"/>
      <c r="F763" s="288"/>
      <c r="G763" s="288"/>
      <c r="H763" s="288"/>
      <c r="I763" s="288"/>
      <c r="J763" s="288"/>
      <c r="K763" s="288"/>
      <c r="L763" s="288"/>
      <c r="M763" s="288"/>
      <c r="N763" s="288"/>
      <c r="O763" s="288"/>
      <c r="P763" s="291"/>
      <c r="Q763" s="288"/>
      <c r="R763" s="265"/>
      <c r="S763" s="297"/>
      <c r="T763" s="297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8"/>
      <c r="F764" s="288"/>
      <c r="G764" s="288"/>
      <c r="H764" s="288"/>
      <c r="I764" s="288"/>
      <c r="J764" s="288"/>
      <c r="K764" s="288"/>
      <c r="L764" s="288"/>
      <c r="M764" s="288"/>
      <c r="N764" s="288"/>
      <c r="O764" s="288"/>
      <c r="P764" s="291"/>
      <c r="Q764" s="288"/>
      <c r="R764" s="265"/>
      <c r="S764" s="297"/>
      <c r="T764" s="297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8"/>
      <c r="F765" s="288"/>
      <c r="G765" s="288"/>
      <c r="H765" s="288"/>
      <c r="I765" s="288"/>
      <c r="J765" s="288"/>
      <c r="K765" s="288"/>
      <c r="L765" s="288"/>
      <c r="M765" s="288"/>
      <c r="N765" s="288"/>
      <c r="O765" s="288"/>
      <c r="P765" s="291"/>
      <c r="Q765" s="288"/>
      <c r="R765" s="265"/>
      <c r="S765" s="297"/>
      <c r="T765" s="297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8"/>
      <c r="F766" s="288"/>
      <c r="G766" s="288"/>
      <c r="H766" s="288"/>
      <c r="I766" s="288"/>
      <c r="J766" s="288"/>
      <c r="K766" s="288"/>
      <c r="L766" s="288"/>
      <c r="M766" s="288"/>
      <c r="N766" s="288"/>
      <c r="O766" s="288"/>
      <c r="P766" s="291"/>
      <c r="Q766" s="288"/>
      <c r="R766" s="265"/>
      <c r="S766" s="297"/>
      <c r="T766" s="297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8"/>
      <c r="F767" s="288"/>
      <c r="G767" s="288"/>
      <c r="H767" s="288"/>
      <c r="I767" s="288"/>
      <c r="J767" s="288"/>
      <c r="K767" s="288"/>
      <c r="L767" s="288"/>
      <c r="M767" s="288"/>
      <c r="N767" s="288"/>
      <c r="O767" s="288"/>
      <c r="P767" s="291"/>
      <c r="Q767" s="288"/>
      <c r="R767" s="265"/>
      <c r="S767" s="297"/>
      <c r="T767" s="297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8"/>
      <c r="F768" s="288"/>
      <c r="G768" s="288"/>
      <c r="H768" s="288"/>
      <c r="I768" s="288"/>
      <c r="J768" s="288"/>
      <c r="K768" s="288"/>
      <c r="L768" s="288"/>
      <c r="M768" s="288"/>
      <c r="N768" s="288"/>
      <c r="O768" s="288"/>
      <c r="P768" s="291"/>
      <c r="Q768" s="288"/>
      <c r="R768" s="265"/>
      <c r="S768" s="297"/>
      <c r="T768" s="297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8"/>
      <c r="F769" s="288"/>
      <c r="G769" s="288"/>
      <c r="H769" s="288"/>
      <c r="I769" s="288"/>
      <c r="J769" s="288"/>
      <c r="K769" s="288"/>
      <c r="L769" s="288"/>
      <c r="M769" s="288"/>
      <c r="N769" s="288"/>
      <c r="O769" s="288"/>
      <c r="P769" s="291"/>
      <c r="Q769" s="288"/>
      <c r="R769" s="265"/>
      <c r="S769" s="297"/>
      <c r="T769" s="297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8"/>
      <c r="F770" s="288"/>
      <c r="G770" s="288"/>
      <c r="H770" s="288"/>
      <c r="I770" s="288"/>
      <c r="J770" s="288"/>
      <c r="K770" s="288"/>
      <c r="L770" s="288"/>
      <c r="M770" s="288"/>
      <c r="N770" s="288"/>
      <c r="O770" s="288"/>
      <c r="P770" s="291"/>
      <c r="Q770" s="288"/>
      <c r="R770" s="265"/>
      <c r="S770" s="297"/>
      <c r="T770" s="297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8"/>
      <c r="F771" s="288"/>
      <c r="G771" s="288"/>
      <c r="H771" s="288"/>
      <c r="I771" s="288"/>
      <c r="J771" s="288"/>
      <c r="K771" s="288"/>
      <c r="L771" s="288"/>
      <c r="M771" s="288"/>
      <c r="N771" s="288"/>
      <c r="O771" s="288"/>
      <c r="P771" s="291"/>
      <c r="Q771" s="288"/>
      <c r="R771" s="265"/>
      <c r="S771" s="297"/>
      <c r="T771" s="297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8"/>
      <c r="F772" s="288"/>
      <c r="G772" s="288"/>
      <c r="H772" s="288"/>
      <c r="I772" s="288"/>
      <c r="J772" s="288"/>
      <c r="K772" s="288"/>
      <c r="L772" s="288"/>
      <c r="M772" s="288"/>
      <c r="N772" s="288"/>
      <c r="O772" s="288"/>
      <c r="P772" s="291"/>
      <c r="Q772" s="288"/>
      <c r="R772" s="265"/>
      <c r="S772" s="297"/>
      <c r="T772" s="297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8"/>
      <c r="F773" s="288"/>
      <c r="G773" s="288"/>
      <c r="H773" s="288"/>
      <c r="I773" s="288"/>
      <c r="J773" s="288"/>
      <c r="K773" s="288"/>
      <c r="L773" s="288"/>
      <c r="M773" s="288"/>
      <c r="N773" s="288"/>
      <c r="O773" s="288"/>
      <c r="P773" s="291"/>
      <c r="Q773" s="288"/>
      <c r="R773" s="265"/>
      <c r="S773" s="297"/>
      <c r="T773" s="297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8"/>
      <c r="F774" s="288"/>
      <c r="G774" s="288"/>
      <c r="H774" s="288"/>
      <c r="I774" s="288"/>
      <c r="J774" s="288"/>
      <c r="K774" s="288"/>
      <c r="L774" s="288"/>
      <c r="M774" s="288"/>
      <c r="N774" s="288"/>
      <c r="O774" s="288"/>
      <c r="P774" s="291"/>
      <c r="Q774" s="288"/>
      <c r="R774" s="265"/>
      <c r="S774" s="297"/>
      <c r="T774" s="297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8"/>
      <c r="F775" s="288"/>
      <c r="G775" s="288"/>
      <c r="H775" s="288"/>
      <c r="I775" s="288"/>
      <c r="J775" s="288"/>
      <c r="K775" s="288"/>
      <c r="L775" s="288"/>
      <c r="M775" s="288"/>
      <c r="N775" s="288"/>
      <c r="O775" s="288"/>
      <c r="P775" s="291"/>
      <c r="Q775" s="288"/>
      <c r="R775" s="265"/>
      <c r="S775" s="297"/>
      <c r="T775" s="297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8"/>
      <c r="F776" s="288"/>
      <c r="G776" s="288"/>
      <c r="H776" s="288"/>
      <c r="I776" s="288"/>
      <c r="J776" s="288"/>
      <c r="K776" s="288"/>
      <c r="L776" s="288"/>
      <c r="M776" s="288"/>
      <c r="N776" s="288"/>
      <c r="O776" s="288"/>
      <c r="P776" s="291"/>
      <c r="Q776" s="288"/>
      <c r="R776" s="265"/>
      <c r="S776" s="297"/>
      <c r="T776" s="297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8"/>
      <c r="F777" s="288"/>
      <c r="G777" s="288"/>
      <c r="H777" s="288"/>
      <c r="I777" s="288"/>
      <c r="J777" s="288"/>
      <c r="K777" s="288"/>
      <c r="L777" s="288"/>
      <c r="M777" s="288"/>
      <c r="N777" s="288"/>
      <c r="O777" s="288"/>
      <c r="P777" s="291"/>
      <c r="Q777" s="288"/>
      <c r="R777" s="265"/>
      <c r="S777" s="297"/>
      <c r="T777" s="297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8"/>
      <c r="F778" s="288"/>
      <c r="G778" s="288"/>
      <c r="H778" s="288"/>
      <c r="I778" s="288"/>
      <c r="J778" s="288"/>
      <c r="K778" s="288"/>
      <c r="L778" s="288"/>
      <c r="M778" s="288"/>
      <c r="N778" s="288"/>
      <c r="O778" s="288"/>
      <c r="P778" s="291"/>
      <c r="Q778" s="288"/>
      <c r="R778" s="265"/>
      <c r="S778" s="297"/>
      <c r="T778" s="297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8"/>
      <c r="F779" s="288"/>
      <c r="G779" s="288"/>
      <c r="H779" s="288"/>
      <c r="I779" s="288"/>
      <c r="J779" s="288"/>
      <c r="K779" s="288"/>
      <c r="L779" s="288"/>
      <c r="M779" s="288"/>
      <c r="N779" s="288"/>
      <c r="O779" s="288"/>
      <c r="P779" s="291"/>
      <c r="Q779" s="288"/>
      <c r="R779" s="265"/>
      <c r="S779" s="297"/>
      <c r="T779" s="297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8"/>
      <c r="F780" s="288"/>
      <c r="G780" s="288"/>
      <c r="H780" s="288"/>
      <c r="I780" s="288"/>
      <c r="J780" s="288"/>
      <c r="K780" s="288"/>
      <c r="L780" s="288"/>
      <c r="M780" s="288"/>
      <c r="N780" s="288"/>
      <c r="O780" s="288"/>
      <c r="P780" s="291"/>
      <c r="Q780" s="288"/>
      <c r="R780" s="265"/>
      <c r="S780" s="297"/>
      <c r="T780" s="297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8"/>
      <c r="F781" s="288"/>
      <c r="G781" s="288"/>
      <c r="H781" s="288"/>
      <c r="I781" s="288"/>
      <c r="J781" s="288"/>
      <c r="K781" s="288"/>
      <c r="L781" s="288"/>
      <c r="M781" s="288"/>
      <c r="N781" s="288"/>
      <c r="O781" s="288"/>
      <c r="P781" s="291"/>
      <c r="Q781" s="288"/>
      <c r="R781" s="265"/>
      <c r="S781" s="297"/>
      <c r="T781" s="297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8"/>
      <c r="F782" s="288"/>
      <c r="G782" s="288"/>
      <c r="H782" s="288"/>
      <c r="I782" s="288"/>
      <c r="J782" s="288"/>
      <c r="K782" s="288"/>
      <c r="L782" s="288"/>
      <c r="M782" s="288"/>
      <c r="N782" s="288"/>
      <c r="O782" s="288"/>
      <c r="P782" s="291"/>
      <c r="Q782" s="288"/>
      <c r="R782" s="265"/>
      <c r="S782" s="297"/>
      <c r="T782" s="297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8"/>
      <c r="F783" s="288"/>
      <c r="G783" s="288"/>
      <c r="H783" s="288"/>
      <c r="I783" s="288"/>
      <c r="J783" s="288"/>
      <c r="K783" s="288"/>
      <c r="L783" s="288"/>
      <c r="M783" s="288"/>
      <c r="N783" s="288"/>
      <c r="O783" s="288"/>
      <c r="P783" s="291"/>
      <c r="Q783" s="288"/>
      <c r="R783" s="265"/>
      <c r="S783" s="297"/>
      <c r="T783" s="297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8"/>
      <c r="F784" s="288"/>
      <c r="G784" s="288"/>
      <c r="H784" s="288"/>
      <c r="I784" s="288"/>
      <c r="J784" s="288"/>
      <c r="K784" s="288"/>
      <c r="L784" s="288"/>
      <c r="M784" s="288"/>
      <c r="N784" s="288"/>
      <c r="O784" s="288"/>
      <c r="P784" s="291"/>
      <c r="Q784" s="288"/>
      <c r="R784" s="265"/>
      <c r="S784" s="297"/>
      <c r="T784" s="297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8"/>
      <c r="F785" s="288"/>
      <c r="G785" s="288"/>
      <c r="H785" s="288"/>
      <c r="I785" s="288"/>
      <c r="J785" s="288"/>
      <c r="K785" s="288"/>
      <c r="L785" s="288"/>
      <c r="M785" s="288"/>
      <c r="N785" s="288"/>
      <c r="O785" s="288"/>
      <c r="P785" s="291"/>
      <c r="Q785" s="288"/>
      <c r="R785" s="265"/>
      <c r="S785" s="297"/>
      <c r="T785" s="297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8"/>
      <c r="F786" s="288"/>
      <c r="G786" s="288"/>
      <c r="H786" s="288"/>
      <c r="I786" s="288"/>
      <c r="J786" s="288"/>
      <c r="K786" s="288"/>
      <c r="L786" s="288"/>
      <c r="M786" s="288"/>
      <c r="N786" s="288"/>
      <c r="O786" s="288"/>
      <c r="P786" s="291"/>
      <c r="Q786" s="288"/>
      <c r="R786" s="265"/>
      <c r="S786" s="297"/>
      <c r="T786" s="297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8"/>
      <c r="F787" s="288"/>
      <c r="G787" s="288"/>
      <c r="H787" s="288"/>
      <c r="I787" s="288"/>
      <c r="J787" s="288"/>
      <c r="K787" s="288"/>
      <c r="L787" s="288"/>
      <c r="M787" s="288"/>
      <c r="N787" s="288"/>
      <c r="O787" s="288"/>
      <c r="P787" s="291"/>
      <c r="Q787" s="288"/>
      <c r="R787" s="265"/>
      <c r="S787" s="297"/>
      <c r="T787" s="297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8"/>
      <c r="F788" s="288"/>
      <c r="G788" s="288"/>
      <c r="H788" s="288"/>
      <c r="I788" s="288"/>
      <c r="J788" s="288"/>
      <c r="K788" s="288"/>
      <c r="L788" s="288"/>
      <c r="M788" s="288"/>
      <c r="N788" s="288"/>
      <c r="O788" s="288"/>
      <c r="P788" s="291"/>
      <c r="Q788" s="288"/>
      <c r="R788" s="265"/>
      <c r="S788" s="297"/>
      <c r="T788" s="297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8"/>
      <c r="F789" s="288"/>
      <c r="G789" s="288"/>
      <c r="H789" s="288"/>
      <c r="I789" s="288"/>
      <c r="J789" s="288"/>
      <c r="K789" s="288"/>
      <c r="L789" s="288"/>
      <c r="M789" s="288"/>
      <c r="N789" s="288"/>
      <c r="O789" s="288"/>
      <c r="P789" s="291"/>
      <c r="Q789" s="288"/>
      <c r="R789" s="265"/>
      <c r="S789" s="297"/>
      <c r="T789" s="297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8"/>
      <c r="F790" s="288"/>
      <c r="G790" s="288"/>
      <c r="H790" s="288"/>
      <c r="I790" s="288"/>
      <c r="J790" s="288"/>
      <c r="K790" s="288"/>
      <c r="L790" s="288"/>
      <c r="M790" s="288"/>
      <c r="N790" s="288"/>
      <c r="O790" s="288"/>
      <c r="P790" s="291"/>
      <c r="Q790" s="288"/>
      <c r="R790" s="265"/>
      <c r="S790" s="297"/>
      <c r="T790" s="297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8"/>
      <c r="F791" s="288"/>
      <c r="G791" s="288"/>
      <c r="H791" s="288"/>
      <c r="I791" s="288"/>
      <c r="J791" s="288"/>
      <c r="K791" s="288"/>
      <c r="L791" s="288"/>
      <c r="M791" s="288"/>
      <c r="N791" s="288"/>
      <c r="O791" s="288"/>
      <c r="P791" s="291"/>
      <c r="Q791" s="288"/>
      <c r="R791" s="265"/>
      <c r="S791" s="297"/>
      <c r="T791" s="297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8"/>
      <c r="F792" s="288"/>
      <c r="G792" s="288"/>
      <c r="H792" s="288"/>
      <c r="I792" s="288"/>
      <c r="J792" s="288"/>
      <c r="K792" s="288"/>
      <c r="L792" s="288"/>
      <c r="M792" s="288"/>
      <c r="N792" s="288"/>
      <c r="O792" s="288"/>
      <c r="P792" s="291"/>
      <c r="Q792" s="288"/>
      <c r="R792" s="265"/>
      <c r="S792" s="297"/>
      <c r="T792" s="297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8"/>
      <c r="F793" s="288"/>
      <c r="G793" s="288"/>
      <c r="H793" s="288"/>
      <c r="I793" s="288"/>
      <c r="J793" s="288"/>
      <c r="K793" s="288"/>
      <c r="L793" s="288"/>
      <c r="M793" s="288"/>
      <c r="N793" s="288"/>
      <c r="O793" s="288"/>
      <c r="P793" s="291"/>
      <c r="Q793" s="288"/>
      <c r="R793" s="265"/>
      <c r="S793" s="297"/>
      <c r="T793" s="297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8"/>
      <c r="F794" s="288"/>
      <c r="G794" s="288"/>
      <c r="H794" s="288"/>
      <c r="I794" s="288"/>
      <c r="J794" s="288"/>
      <c r="K794" s="288"/>
      <c r="L794" s="288"/>
      <c r="M794" s="288"/>
      <c r="N794" s="288"/>
      <c r="O794" s="288"/>
      <c r="P794" s="291"/>
      <c r="Q794" s="288"/>
      <c r="R794" s="265"/>
      <c r="S794" s="297"/>
      <c r="T794" s="297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8"/>
      <c r="F795" s="288"/>
      <c r="G795" s="288"/>
      <c r="H795" s="288"/>
      <c r="I795" s="288"/>
      <c r="J795" s="288"/>
      <c r="K795" s="288"/>
      <c r="L795" s="288"/>
      <c r="M795" s="288"/>
      <c r="N795" s="288"/>
      <c r="O795" s="288"/>
      <c r="P795" s="291"/>
      <c r="Q795" s="288"/>
      <c r="R795" s="265"/>
      <c r="S795" s="297"/>
      <c r="T795" s="297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8"/>
      <c r="F796" s="288"/>
      <c r="G796" s="288"/>
      <c r="H796" s="288"/>
      <c r="I796" s="288"/>
      <c r="J796" s="288"/>
      <c r="K796" s="288"/>
      <c r="L796" s="288"/>
      <c r="M796" s="288"/>
      <c r="N796" s="288"/>
      <c r="O796" s="288"/>
      <c r="P796" s="291"/>
      <c r="Q796" s="288"/>
      <c r="R796" s="265"/>
      <c r="S796" s="297"/>
      <c r="T796" s="297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8"/>
      <c r="F797" s="288"/>
      <c r="G797" s="288"/>
      <c r="H797" s="288"/>
      <c r="I797" s="288"/>
      <c r="J797" s="288"/>
      <c r="K797" s="288"/>
      <c r="L797" s="288"/>
      <c r="M797" s="288"/>
      <c r="N797" s="288"/>
      <c r="O797" s="288"/>
      <c r="P797" s="291"/>
      <c r="Q797" s="288"/>
      <c r="R797" s="265"/>
      <c r="S797" s="297"/>
      <c r="T797" s="297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8"/>
      <c r="F798" s="288"/>
      <c r="G798" s="288"/>
      <c r="H798" s="288"/>
      <c r="I798" s="288"/>
      <c r="J798" s="288"/>
      <c r="K798" s="288"/>
      <c r="L798" s="288"/>
      <c r="M798" s="288"/>
      <c r="N798" s="288"/>
      <c r="O798" s="288"/>
      <c r="P798" s="291"/>
      <c r="Q798" s="288"/>
      <c r="R798" s="265"/>
      <c r="S798" s="297"/>
      <c r="T798" s="297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8"/>
      <c r="F799" s="288"/>
      <c r="G799" s="288"/>
      <c r="H799" s="288"/>
      <c r="I799" s="288"/>
      <c r="J799" s="288"/>
      <c r="K799" s="288"/>
      <c r="L799" s="288"/>
      <c r="M799" s="288"/>
      <c r="N799" s="288"/>
      <c r="O799" s="288"/>
      <c r="P799" s="291"/>
      <c r="Q799" s="288"/>
      <c r="R799" s="265"/>
      <c r="S799" s="297"/>
      <c r="T799" s="297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8"/>
      <c r="F800" s="288"/>
      <c r="G800" s="288"/>
      <c r="H800" s="288"/>
      <c r="I800" s="288"/>
      <c r="J800" s="288"/>
      <c r="K800" s="288"/>
      <c r="L800" s="288"/>
      <c r="M800" s="288"/>
      <c r="N800" s="288"/>
      <c r="O800" s="288"/>
      <c r="P800" s="291"/>
      <c r="Q800" s="288"/>
      <c r="R800" s="265"/>
      <c r="S800" s="297"/>
      <c r="T800" s="297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8"/>
      <c r="F801" s="288"/>
      <c r="G801" s="288"/>
      <c r="H801" s="288"/>
      <c r="I801" s="288"/>
      <c r="J801" s="288"/>
      <c r="K801" s="288"/>
      <c r="L801" s="288"/>
      <c r="M801" s="288"/>
      <c r="N801" s="288"/>
      <c r="O801" s="288"/>
      <c r="P801" s="291"/>
      <c r="Q801" s="288"/>
      <c r="R801" s="265"/>
      <c r="S801" s="297"/>
      <c r="T801" s="297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8"/>
      <c r="F802" s="288"/>
      <c r="G802" s="288"/>
      <c r="H802" s="288"/>
      <c r="I802" s="288"/>
      <c r="J802" s="288"/>
      <c r="K802" s="288"/>
      <c r="L802" s="288"/>
      <c r="M802" s="288"/>
      <c r="N802" s="288"/>
      <c r="O802" s="288"/>
      <c r="P802" s="291"/>
      <c r="Q802" s="288"/>
      <c r="R802" s="265"/>
      <c r="S802" s="297"/>
      <c r="T802" s="297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8"/>
      <c r="F803" s="288"/>
      <c r="G803" s="288"/>
      <c r="H803" s="288"/>
      <c r="I803" s="288"/>
      <c r="J803" s="288"/>
      <c r="K803" s="288"/>
      <c r="L803" s="288"/>
      <c r="M803" s="288"/>
      <c r="N803" s="288"/>
      <c r="O803" s="288"/>
      <c r="P803" s="291"/>
      <c r="Q803" s="288"/>
      <c r="R803" s="265"/>
      <c r="S803" s="297"/>
      <c r="T803" s="297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8"/>
      <c r="F804" s="288"/>
      <c r="G804" s="288"/>
      <c r="H804" s="288"/>
      <c r="I804" s="288"/>
      <c r="J804" s="288"/>
      <c r="K804" s="288"/>
      <c r="L804" s="288"/>
      <c r="M804" s="288"/>
      <c r="N804" s="288"/>
      <c r="O804" s="288"/>
      <c r="P804" s="291"/>
      <c r="Q804" s="288"/>
      <c r="R804" s="265"/>
      <c r="S804" s="297"/>
      <c r="T804" s="297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8"/>
      <c r="F805" s="288"/>
      <c r="G805" s="288"/>
      <c r="H805" s="288"/>
      <c r="I805" s="288"/>
      <c r="J805" s="288"/>
      <c r="K805" s="288"/>
      <c r="L805" s="288"/>
      <c r="M805" s="288"/>
      <c r="N805" s="288"/>
      <c r="O805" s="288"/>
      <c r="P805" s="291"/>
      <c r="Q805" s="288"/>
      <c r="R805" s="265"/>
      <c r="S805" s="297"/>
      <c r="T805" s="297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8"/>
      <c r="F806" s="288"/>
      <c r="G806" s="288"/>
      <c r="H806" s="288"/>
      <c r="I806" s="288"/>
      <c r="J806" s="288"/>
      <c r="K806" s="288"/>
      <c r="L806" s="288"/>
      <c r="M806" s="288"/>
      <c r="N806" s="288"/>
      <c r="O806" s="288"/>
      <c r="P806" s="291"/>
      <c r="Q806" s="288"/>
      <c r="R806" s="265"/>
      <c r="S806" s="297"/>
      <c r="T806" s="297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8"/>
      <c r="F807" s="288"/>
      <c r="G807" s="288"/>
      <c r="H807" s="288"/>
      <c r="I807" s="288"/>
      <c r="J807" s="288"/>
      <c r="K807" s="288"/>
      <c r="L807" s="288"/>
      <c r="M807" s="288"/>
      <c r="N807" s="288"/>
      <c r="O807" s="288"/>
      <c r="P807" s="291"/>
      <c r="Q807" s="288"/>
      <c r="R807" s="265"/>
      <c r="S807" s="297"/>
      <c r="T807" s="297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8"/>
      <c r="F808" s="288"/>
      <c r="G808" s="288"/>
      <c r="H808" s="288"/>
      <c r="I808" s="288"/>
      <c r="J808" s="288"/>
      <c r="K808" s="288"/>
      <c r="L808" s="288"/>
      <c r="M808" s="288"/>
      <c r="N808" s="288"/>
      <c r="O808" s="288"/>
      <c r="P808" s="291"/>
      <c r="Q808" s="288"/>
      <c r="R808" s="265"/>
      <c r="S808" s="297"/>
      <c r="T808" s="297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8"/>
      <c r="F809" s="288"/>
      <c r="G809" s="288"/>
      <c r="H809" s="288"/>
      <c r="I809" s="288"/>
      <c r="J809" s="288"/>
      <c r="K809" s="288"/>
      <c r="L809" s="288"/>
      <c r="M809" s="288"/>
      <c r="N809" s="288"/>
      <c r="O809" s="288"/>
      <c r="P809" s="291"/>
      <c r="Q809" s="288"/>
      <c r="R809" s="265"/>
      <c r="S809" s="297"/>
      <c r="T809" s="297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8"/>
      <c r="F810" s="288"/>
      <c r="G810" s="288"/>
      <c r="H810" s="288"/>
      <c r="I810" s="288"/>
      <c r="J810" s="288"/>
      <c r="K810" s="288"/>
      <c r="L810" s="288"/>
      <c r="M810" s="288"/>
      <c r="N810" s="288"/>
      <c r="O810" s="288"/>
      <c r="P810" s="291"/>
      <c r="Q810" s="288"/>
      <c r="R810" s="265"/>
      <c r="S810" s="297"/>
      <c r="T810" s="297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8"/>
      <c r="F811" s="288"/>
      <c r="G811" s="288"/>
      <c r="H811" s="288"/>
      <c r="I811" s="288"/>
      <c r="J811" s="288"/>
      <c r="K811" s="288"/>
      <c r="L811" s="288"/>
      <c r="M811" s="288"/>
      <c r="N811" s="288"/>
      <c r="O811" s="288"/>
      <c r="P811" s="291"/>
      <c r="Q811" s="288"/>
      <c r="R811" s="265"/>
      <c r="S811" s="297"/>
      <c r="T811" s="297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8"/>
      <c r="F812" s="288"/>
      <c r="G812" s="288"/>
      <c r="H812" s="288"/>
      <c r="I812" s="288"/>
      <c r="J812" s="288"/>
      <c r="K812" s="288"/>
      <c r="L812" s="288"/>
      <c r="M812" s="288"/>
      <c r="N812" s="288"/>
      <c r="O812" s="288"/>
      <c r="P812" s="291"/>
      <c r="Q812" s="288"/>
      <c r="R812" s="265"/>
      <c r="S812" s="297"/>
      <c r="T812" s="297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8"/>
      <c r="F813" s="288"/>
      <c r="G813" s="288"/>
      <c r="H813" s="288"/>
      <c r="I813" s="288"/>
      <c r="J813" s="288"/>
      <c r="K813" s="288"/>
      <c r="L813" s="288"/>
      <c r="M813" s="288"/>
      <c r="N813" s="288"/>
      <c r="O813" s="288"/>
      <c r="P813" s="291"/>
      <c r="Q813" s="288"/>
      <c r="R813" s="265"/>
      <c r="S813" s="297"/>
      <c r="T813" s="297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8"/>
      <c r="F814" s="288"/>
      <c r="G814" s="288"/>
      <c r="H814" s="288"/>
      <c r="I814" s="288"/>
      <c r="J814" s="288"/>
      <c r="K814" s="288"/>
      <c r="L814" s="288"/>
      <c r="M814" s="288"/>
      <c r="N814" s="288"/>
      <c r="O814" s="288"/>
      <c r="P814" s="291"/>
      <c r="Q814" s="288"/>
      <c r="R814" s="265"/>
      <c r="S814" s="297"/>
      <c r="T814" s="297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8"/>
      <c r="F815" s="288"/>
      <c r="G815" s="288"/>
      <c r="H815" s="288"/>
      <c r="I815" s="288"/>
      <c r="J815" s="288"/>
      <c r="K815" s="288"/>
      <c r="L815" s="288"/>
      <c r="M815" s="288"/>
      <c r="N815" s="288"/>
      <c r="O815" s="288"/>
      <c r="P815" s="291"/>
      <c r="Q815" s="288"/>
      <c r="R815" s="265"/>
      <c r="S815" s="297"/>
      <c r="T815" s="297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8"/>
      <c r="F816" s="288"/>
      <c r="G816" s="288"/>
      <c r="H816" s="288"/>
      <c r="I816" s="288"/>
      <c r="J816" s="288"/>
      <c r="K816" s="288"/>
      <c r="L816" s="288"/>
      <c r="M816" s="288"/>
      <c r="N816" s="288"/>
      <c r="O816" s="288"/>
      <c r="P816" s="291"/>
      <c r="Q816" s="288"/>
      <c r="R816" s="265"/>
      <c r="S816" s="297"/>
      <c r="T816" s="297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8"/>
      <c r="F817" s="288"/>
      <c r="G817" s="288"/>
      <c r="H817" s="288"/>
      <c r="I817" s="288"/>
      <c r="J817" s="288"/>
      <c r="K817" s="288"/>
      <c r="L817" s="288"/>
      <c r="M817" s="288"/>
      <c r="N817" s="288"/>
      <c r="O817" s="288"/>
      <c r="P817" s="291"/>
      <c r="Q817" s="288"/>
      <c r="R817" s="265"/>
      <c r="S817" s="297"/>
      <c r="T817" s="297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8"/>
      <c r="F818" s="288"/>
      <c r="G818" s="288"/>
      <c r="H818" s="288"/>
      <c r="I818" s="288"/>
      <c r="J818" s="288"/>
      <c r="K818" s="288"/>
      <c r="L818" s="288"/>
      <c r="M818" s="288"/>
      <c r="N818" s="288"/>
      <c r="O818" s="288"/>
      <c r="P818" s="291"/>
      <c r="Q818" s="288"/>
      <c r="R818" s="265"/>
      <c r="S818" s="297"/>
      <c r="T818" s="297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8"/>
      <c r="F819" s="288"/>
      <c r="G819" s="288"/>
      <c r="H819" s="288"/>
      <c r="I819" s="288"/>
      <c r="J819" s="288"/>
      <c r="K819" s="288"/>
      <c r="L819" s="288"/>
      <c r="M819" s="288"/>
      <c r="N819" s="288"/>
      <c r="O819" s="288"/>
      <c r="P819" s="291"/>
      <c r="Q819" s="288"/>
      <c r="R819" s="265"/>
      <c r="S819" s="297"/>
      <c r="T819" s="297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8"/>
      <c r="F820" s="288"/>
      <c r="G820" s="288"/>
      <c r="H820" s="288"/>
      <c r="I820" s="288"/>
      <c r="J820" s="288"/>
      <c r="K820" s="288"/>
      <c r="L820" s="288"/>
      <c r="M820" s="288"/>
      <c r="N820" s="288"/>
      <c r="O820" s="288"/>
      <c r="P820" s="291"/>
      <c r="Q820" s="288"/>
      <c r="R820" s="265"/>
      <c r="S820" s="297"/>
      <c r="T820" s="297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8"/>
      <c r="F821" s="288"/>
      <c r="G821" s="288"/>
      <c r="H821" s="288"/>
      <c r="I821" s="288"/>
      <c r="J821" s="288"/>
      <c r="K821" s="288"/>
      <c r="L821" s="288"/>
      <c r="M821" s="288"/>
      <c r="N821" s="288"/>
      <c r="O821" s="288"/>
      <c r="P821" s="291"/>
      <c r="Q821" s="288"/>
      <c r="R821" s="265"/>
      <c r="S821" s="297"/>
      <c r="T821" s="297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8"/>
      <c r="F822" s="288"/>
      <c r="G822" s="288"/>
      <c r="H822" s="288"/>
      <c r="I822" s="288"/>
      <c r="J822" s="288"/>
      <c r="K822" s="288"/>
      <c r="L822" s="288"/>
      <c r="M822" s="288"/>
      <c r="N822" s="288"/>
      <c r="O822" s="288"/>
      <c r="P822" s="291"/>
      <c r="Q822" s="288"/>
      <c r="R822" s="265"/>
      <c r="S822" s="297"/>
      <c r="T822" s="297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8"/>
      <c r="F823" s="288"/>
      <c r="G823" s="288"/>
      <c r="H823" s="288"/>
      <c r="I823" s="288"/>
      <c r="J823" s="288"/>
      <c r="K823" s="288"/>
      <c r="L823" s="288"/>
      <c r="M823" s="288"/>
      <c r="N823" s="288"/>
      <c r="O823" s="288"/>
      <c r="P823" s="291"/>
      <c r="Q823" s="288"/>
      <c r="R823" s="265"/>
      <c r="S823" s="297"/>
      <c r="T823" s="297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8"/>
      <c r="F824" s="288"/>
      <c r="G824" s="288"/>
      <c r="H824" s="288"/>
      <c r="I824" s="288"/>
      <c r="J824" s="288"/>
      <c r="K824" s="288"/>
      <c r="L824" s="288"/>
      <c r="M824" s="288"/>
      <c r="N824" s="288"/>
      <c r="O824" s="288"/>
      <c r="P824" s="291"/>
      <c r="Q824" s="288"/>
      <c r="R824" s="265"/>
      <c r="S824" s="297"/>
      <c r="T824" s="297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8"/>
      <c r="F825" s="288"/>
      <c r="G825" s="288"/>
      <c r="H825" s="288"/>
      <c r="I825" s="288"/>
      <c r="J825" s="288"/>
      <c r="K825" s="288"/>
      <c r="L825" s="288"/>
      <c r="M825" s="288"/>
      <c r="N825" s="288"/>
      <c r="O825" s="288"/>
      <c r="P825" s="291"/>
      <c r="Q825" s="288"/>
      <c r="R825" s="265"/>
      <c r="S825" s="297"/>
      <c r="T825" s="297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8"/>
      <c r="F826" s="288"/>
      <c r="G826" s="288"/>
      <c r="H826" s="288"/>
      <c r="I826" s="288"/>
      <c r="J826" s="288"/>
      <c r="K826" s="288"/>
      <c r="L826" s="288"/>
      <c r="M826" s="288"/>
      <c r="N826" s="288"/>
      <c r="O826" s="288"/>
      <c r="P826" s="291"/>
      <c r="Q826" s="288"/>
      <c r="R826" s="265"/>
      <c r="S826" s="297"/>
      <c r="T826" s="297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8"/>
      <c r="F827" s="288"/>
      <c r="G827" s="288"/>
      <c r="H827" s="288"/>
      <c r="I827" s="288"/>
      <c r="J827" s="288"/>
      <c r="K827" s="288"/>
      <c r="L827" s="288"/>
      <c r="M827" s="288"/>
      <c r="N827" s="288"/>
      <c r="O827" s="288"/>
      <c r="P827" s="291"/>
      <c r="Q827" s="288"/>
      <c r="R827" s="265"/>
      <c r="S827" s="297"/>
      <c r="T827" s="297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8"/>
      <c r="F828" s="288"/>
      <c r="G828" s="288"/>
      <c r="H828" s="288"/>
      <c r="I828" s="288"/>
      <c r="J828" s="288"/>
      <c r="K828" s="288"/>
      <c r="L828" s="288"/>
      <c r="M828" s="288"/>
      <c r="N828" s="288"/>
      <c r="O828" s="288"/>
      <c r="P828" s="291"/>
      <c r="Q828" s="288"/>
      <c r="R828" s="265"/>
      <c r="S828" s="297"/>
      <c r="T828" s="297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8"/>
      <c r="F829" s="288"/>
      <c r="G829" s="288"/>
      <c r="H829" s="288"/>
      <c r="I829" s="288"/>
      <c r="J829" s="288"/>
      <c r="K829" s="288"/>
      <c r="L829" s="288"/>
      <c r="M829" s="288"/>
      <c r="N829" s="288"/>
      <c r="O829" s="288"/>
      <c r="P829" s="291"/>
      <c r="Q829" s="288"/>
      <c r="R829" s="265"/>
      <c r="S829" s="297"/>
      <c r="T829" s="297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8"/>
      <c r="F830" s="288"/>
      <c r="G830" s="288"/>
      <c r="H830" s="288"/>
      <c r="I830" s="288"/>
      <c r="J830" s="288"/>
      <c r="K830" s="288"/>
      <c r="L830" s="288"/>
      <c r="M830" s="288"/>
      <c r="N830" s="288"/>
      <c r="O830" s="288"/>
      <c r="P830" s="291"/>
      <c r="Q830" s="288"/>
      <c r="R830" s="265"/>
      <c r="S830" s="297"/>
      <c r="T830" s="297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8"/>
      <c r="F831" s="288"/>
      <c r="G831" s="288"/>
      <c r="H831" s="288"/>
      <c r="I831" s="288"/>
      <c r="J831" s="288"/>
      <c r="K831" s="288"/>
      <c r="L831" s="288"/>
      <c r="M831" s="288"/>
      <c r="N831" s="288"/>
      <c r="O831" s="288"/>
      <c r="P831" s="291"/>
      <c r="Q831" s="288"/>
      <c r="R831" s="265"/>
      <c r="S831" s="297"/>
      <c r="T831" s="297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8"/>
      <c r="F832" s="288"/>
      <c r="G832" s="288"/>
      <c r="H832" s="288"/>
      <c r="I832" s="288"/>
      <c r="J832" s="288"/>
      <c r="K832" s="288"/>
      <c r="L832" s="288"/>
      <c r="M832" s="288"/>
      <c r="N832" s="288"/>
      <c r="O832" s="288"/>
      <c r="P832" s="291"/>
      <c r="Q832" s="288"/>
      <c r="R832" s="265"/>
      <c r="S832" s="297"/>
      <c r="T832" s="297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8"/>
      <c r="F833" s="288"/>
      <c r="G833" s="288"/>
      <c r="H833" s="288"/>
      <c r="I833" s="288"/>
      <c r="J833" s="288"/>
      <c r="K833" s="288"/>
      <c r="L833" s="288"/>
      <c r="M833" s="288"/>
      <c r="N833" s="288"/>
      <c r="O833" s="288"/>
      <c r="P833" s="291"/>
      <c r="Q833" s="288"/>
      <c r="R833" s="265"/>
      <c r="S833" s="297"/>
      <c r="T833" s="297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8"/>
      <c r="F834" s="288"/>
      <c r="G834" s="288"/>
      <c r="H834" s="288"/>
      <c r="I834" s="288"/>
      <c r="J834" s="288"/>
      <c r="K834" s="288"/>
      <c r="L834" s="288"/>
      <c r="M834" s="288"/>
      <c r="N834" s="288"/>
      <c r="O834" s="288"/>
      <c r="P834" s="291"/>
      <c r="Q834" s="288"/>
      <c r="R834" s="265"/>
      <c r="S834" s="297"/>
      <c r="T834" s="297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8"/>
      <c r="F835" s="288"/>
      <c r="G835" s="288"/>
      <c r="H835" s="288"/>
      <c r="I835" s="288"/>
      <c r="J835" s="288"/>
      <c r="K835" s="288"/>
      <c r="L835" s="288"/>
      <c r="M835" s="288"/>
      <c r="N835" s="288"/>
      <c r="O835" s="288"/>
      <c r="P835" s="291"/>
      <c r="Q835" s="288"/>
      <c r="R835" s="265"/>
      <c r="S835" s="297"/>
      <c r="T835" s="297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8"/>
      <c r="F836" s="288"/>
      <c r="G836" s="288"/>
      <c r="H836" s="288"/>
      <c r="I836" s="288"/>
      <c r="J836" s="288"/>
      <c r="K836" s="288"/>
      <c r="L836" s="288"/>
      <c r="M836" s="288"/>
      <c r="N836" s="288"/>
      <c r="O836" s="288"/>
      <c r="P836" s="291"/>
      <c r="Q836" s="288"/>
      <c r="R836" s="265"/>
      <c r="S836" s="297"/>
      <c r="T836" s="297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8"/>
      <c r="F837" s="288"/>
      <c r="G837" s="288"/>
      <c r="H837" s="288"/>
      <c r="I837" s="288"/>
      <c r="J837" s="288"/>
      <c r="K837" s="288"/>
      <c r="L837" s="288"/>
      <c r="M837" s="288"/>
      <c r="N837" s="288"/>
      <c r="O837" s="288"/>
      <c r="P837" s="291"/>
      <c r="Q837" s="288"/>
      <c r="R837" s="265"/>
      <c r="S837" s="297"/>
      <c r="T837" s="297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8"/>
      <c r="F838" s="288"/>
      <c r="G838" s="288"/>
      <c r="H838" s="288"/>
      <c r="I838" s="288"/>
      <c r="J838" s="288"/>
      <c r="K838" s="288"/>
      <c r="L838" s="288"/>
      <c r="M838" s="288"/>
      <c r="N838" s="288"/>
      <c r="O838" s="288"/>
      <c r="P838" s="291"/>
      <c r="Q838" s="288"/>
      <c r="R838" s="265"/>
      <c r="S838" s="297"/>
      <c r="T838" s="297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8"/>
      <c r="F839" s="288"/>
      <c r="G839" s="288"/>
      <c r="H839" s="288"/>
      <c r="I839" s="288"/>
      <c r="J839" s="288"/>
      <c r="K839" s="288"/>
      <c r="L839" s="288"/>
      <c r="M839" s="288"/>
      <c r="N839" s="288"/>
      <c r="O839" s="288"/>
      <c r="P839" s="291"/>
      <c r="Q839" s="288"/>
      <c r="R839" s="265"/>
      <c r="S839" s="297"/>
      <c r="T839" s="297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8"/>
      <c r="F840" s="288"/>
      <c r="G840" s="288"/>
      <c r="H840" s="288"/>
      <c r="I840" s="288"/>
      <c r="J840" s="288"/>
      <c r="K840" s="288"/>
      <c r="L840" s="288"/>
      <c r="M840" s="288"/>
      <c r="N840" s="288"/>
      <c r="O840" s="288"/>
      <c r="P840" s="291"/>
      <c r="Q840" s="288"/>
      <c r="R840" s="265"/>
      <c r="S840" s="297"/>
      <c r="T840" s="297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8"/>
      <c r="F841" s="288"/>
      <c r="G841" s="288"/>
      <c r="H841" s="288"/>
      <c r="I841" s="288"/>
      <c r="J841" s="288"/>
      <c r="K841" s="288"/>
      <c r="L841" s="288"/>
      <c r="M841" s="288"/>
      <c r="N841" s="288"/>
      <c r="O841" s="288"/>
      <c r="P841" s="291"/>
      <c r="Q841" s="288"/>
      <c r="R841" s="265"/>
      <c r="S841" s="297"/>
      <c r="T841" s="297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8"/>
      <c r="F842" s="288"/>
      <c r="G842" s="288"/>
      <c r="H842" s="288"/>
      <c r="I842" s="288"/>
      <c r="J842" s="288"/>
      <c r="K842" s="288"/>
      <c r="L842" s="288"/>
      <c r="M842" s="288"/>
      <c r="N842" s="288"/>
      <c r="O842" s="288"/>
      <c r="P842" s="291"/>
      <c r="Q842" s="288"/>
      <c r="R842" s="265"/>
      <c r="S842" s="297"/>
      <c r="T842" s="297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8"/>
      <c r="F843" s="288"/>
      <c r="G843" s="288"/>
      <c r="H843" s="288"/>
      <c r="I843" s="288"/>
      <c r="J843" s="288"/>
      <c r="K843" s="288"/>
      <c r="L843" s="288"/>
      <c r="M843" s="288"/>
      <c r="N843" s="288"/>
      <c r="O843" s="288"/>
      <c r="P843" s="291"/>
      <c r="Q843" s="288"/>
      <c r="R843" s="265"/>
      <c r="S843" s="297"/>
      <c r="T843" s="297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8"/>
      <c r="F844" s="288"/>
      <c r="G844" s="288"/>
      <c r="H844" s="288"/>
      <c r="I844" s="288"/>
      <c r="J844" s="288"/>
      <c r="K844" s="288"/>
      <c r="L844" s="288"/>
      <c r="M844" s="288"/>
      <c r="N844" s="288"/>
      <c r="O844" s="288"/>
      <c r="P844" s="291"/>
      <c r="Q844" s="288"/>
      <c r="R844" s="265"/>
      <c r="S844" s="297"/>
      <c r="T844" s="297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8"/>
      <c r="F845" s="288"/>
      <c r="G845" s="288"/>
      <c r="H845" s="288"/>
      <c r="I845" s="288"/>
      <c r="J845" s="288"/>
      <c r="K845" s="288"/>
      <c r="L845" s="288"/>
      <c r="M845" s="288"/>
      <c r="N845" s="288"/>
      <c r="O845" s="288"/>
      <c r="P845" s="291"/>
      <c r="Q845" s="288"/>
      <c r="R845" s="265"/>
      <c r="S845" s="297"/>
      <c r="T845" s="297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8"/>
      <c r="F846" s="288"/>
      <c r="G846" s="288"/>
      <c r="H846" s="288"/>
      <c r="I846" s="288"/>
      <c r="J846" s="288"/>
      <c r="K846" s="288"/>
      <c r="L846" s="288"/>
      <c r="M846" s="288"/>
      <c r="N846" s="288"/>
      <c r="O846" s="288"/>
      <c r="P846" s="291"/>
      <c r="Q846" s="288"/>
      <c r="R846" s="265"/>
      <c r="S846" s="297"/>
      <c r="T846" s="297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8"/>
      <c r="F847" s="288"/>
      <c r="G847" s="288"/>
      <c r="H847" s="288"/>
      <c r="I847" s="288"/>
      <c r="J847" s="288"/>
      <c r="K847" s="288"/>
      <c r="L847" s="288"/>
      <c r="M847" s="288"/>
      <c r="N847" s="288"/>
      <c r="O847" s="288"/>
      <c r="P847" s="291"/>
      <c r="Q847" s="288"/>
      <c r="R847" s="265"/>
      <c r="S847" s="297"/>
      <c r="T847" s="297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8"/>
      <c r="F848" s="288"/>
      <c r="G848" s="288"/>
      <c r="H848" s="288"/>
      <c r="I848" s="288"/>
      <c r="J848" s="288"/>
      <c r="K848" s="288"/>
      <c r="L848" s="288"/>
      <c r="M848" s="288"/>
      <c r="N848" s="288"/>
      <c r="O848" s="288"/>
      <c r="P848" s="291"/>
      <c r="Q848" s="288"/>
      <c r="R848" s="265"/>
      <c r="S848" s="297"/>
      <c r="T848" s="297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8"/>
      <c r="F849" s="288"/>
      <c r="G849" s="288"/>
      <c r="H849" s="288"/>
      <c r="I849" s="288"/>
      <c r="J849" s="288"/>
      <c r="K849" s="288"/>
      <c r="L849" s="288"/>
      <c r="M849" s="288"/>
      <c r="N849" s="288"/>
      <c r="O849" s="288"/>
      <c r="P849" s="291"/>
      <c r="Q849" s="288"/>
      <c r="R849" s="265"/>
      <c r="S849" s="297"/>
      <c r="T849" s="297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8"/>
      <c r="F850" s="288"/>
      <c r="G850" s="288"/>
      <c r="H850" s="288"/>
      <c r="I850" s="288"/>
      <c r="J850" s="288"/>
      <c r="K850" s="288"/>
      <c r="L850" s="288"/>
      <c r="M850" s="288"/>
      <c r="N850" s="288"/>
      <c r="O850" s="288"/>
      <c r="P850" s="291"/>
      <c r="Q850" s="288"/>
      <c r="R850" s="265"/>
      <c r="S850" s="297"/>
      <c r="T850" s="297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8"/>
      <c r="F851" s="288"/>
      <c r="G851" s="288"/>
      <c r="H851" s="288"/>
      <c r="I851" s="288"/>
      <c r="J851" s="288"/>
      <c r="K851" s="288"/>
      <c r="L851" s="288"/>
      <c r="M851" s="288"/>
      <c r="N851" s="288"/>
      <c r="O851" s="288"/>
      <c r="P851" s="291"/>
      <c r="Q851" s="288"/>
      <c r="R851" s="265"/>
      <c r="S851" s="297"/>
      <c r="T851" s="297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8"/>
      <c r="F852" s="288"/>
      <c r="G852" s="288"/>
      <c r="H852" s="288"/>
      <c r="I852" s="288"/>
      <c r="J852" s="288"/>
      <c r="K852" s="288"/>
      <c r="L852" s="288"/>
      <c r="M852" s="288"/>
      <c r="N852" s="288"/>
      <c r="O852" s="288"/>
      <c r="P852" s="291"/>
      <c r="Q852" s="288"/>
      <c r="R852" s="265"/>
      <c r="S852" s="297"/>
      <c r="T852" s="297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8"/>
      <c r="F853" s="288"/>
      <c r="G853" s="288"/>
      <c r="H853" s="288"/>
      <c r="I853" s="288"/>
      <c r="J853" s="288"/>
      <c r="K853" s="288"/>
      <c r="L853" s="288"/>
      <c r="M853" s="288"/>
      <c r="N853" s="288"/>
      <c r="O853" s="288"/>
      <c r="P853" s="291"/>
      <c r="Q853" s="288"/>
      <c r="R853" s="265"/>
      <c r="S853" s="297"/>
      <c r="T853" s="297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8"/>
      <c r="F854" s="288"/>
      <c r="G854" s="288"/>
      <c r="H854" s="288"/>
      <c r="I854" s="288"/>
      <c r="J854" s="288"/>
      <c r="K854" s="288"/>
      <c r="L854" s="288"/>
      <c r="M854" s="288"/>
      <c r="N854" s="288"/>
      <c r="O854" s="288"/>
      <c r="P854" s="291"/>
      <c r="Q854" s="288"/>
      <c r="R854" s="265"/>
      <c r="S854" s="297"/>
      <c r="T854" s="297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8"/>
      <c r="F855" s="288"/>
      <c r="G855" s="288"/>
      <c r="H855" s="288"/>
      <c r="I855" s="288"/>
      <c r="J855" s="288"/>
      <c r="K855" s="288"/>
      <c r="L855" s="288"/>
      <c r="M855" s="288"/>
      <c r="N855" s="288"/>
      <c r="O855" s="288"/>
      <c r="P855" s="291"/>
      <c r="Q855" s="288"/>
      <c r="R855" s="265"/>
      <c r="S855" s="297"/>
      <c r="T855" s="297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8"/>
      <c r="F856" s="288"/>
      <c r="G856" s="288"/>
      <c r="H856" s="288"/>
      <c r="I856" s="288"/>
      <c r="J856" s="288"/>
      <c r="K856" s="288"/>
      <c r="L856" s="288"/>
      <c r="M856" s="288"/>
      <c r="N856" s="288"/>
      <c r="O856" s="288"/>
      <c r="P856" s="291"/>
      <c r="Q856" s="288"/>
      <c r="R856" s="265"/>
      <c r="S856" s="297"/>
      <c r="T856" s="297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8"/>
      <c r="F857" s="288"/>
      <c r="G857" s="288"/>
      <c r="H857" s="288"/>
      <c r="I857" s="288"/>
      <c r="J857" s="288"/>
      <c r="K857" s="288"/>
      <c r="L857" s="288"/>
      <c r="M857" s="288"/>
      <c r="N857" s="288"/>
      <c r="O857" s="288"/>
      <c r="P857" s="291"/>
      <c r="Q857" s="288"/>
      <c r="R857" s="265"/>
      <c r="S857" s="297"/>
      <c r="T857" s="297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8"/>
      <c r="F858" s="288"/>
      <c r="G858" s="288"/>
      <c r="H858" s="288"/>
      <c r="I858" s="288"/>
      <c r="J858" s="288"/>
      <c r="K858" s="288"/>
      <c r="L858" s="288"/>
      <c r="M858" s="288"/>
      <c r="N858" s="288"/>
      <c r="O858" s="288"/>
      <c r="P858" s="291"/>
      <c r="Q858" s="288"/>
      <c r="R858" s="265"/>
      <c r="S858" s="297"/>
      <c r="T858" s="297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8"/>
      <c r="F859" s="288"/>
      <c r="G859" s="288"/>
      <c r="H859" s="288"/>
      <c r="I859" s="288"/>
      <c r="J859" s="288"/>
      <c r="K859" s="288"/>
      <c r="L859" s="288"/>
      <c r="M859" s="288"/>
      <c r="N859" s="288"/>
      <c r="O859" s="288"/>
      <c r="P859" s="291"/>
      <c r="Q859" s="288"/>
      <c r="R859" s="265"/>
      <c r="S859" s="297"/>
      <c r="T859" s="297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8"/>
      <c r="F860" s="288"/>
      <c r="G860" s="288"/>
      <c r="H860" s="288"/>
      <c r="I860" s="288"/>
      <c r="J860" s="288"/>
      <c r="K860" s="288"/>
      <c r="L860" s="288"/>
      <c r="M860" s="288"/>
      <c r="N860" s="288"/>
      <c r="O860" s="288"/>
      <c r="P860" s="291"/>
      <c r="Q860" s="288"/>
      <c r="R860" s="265"/>
      <c r="S860" s="297"/>
      <c r="T860" s="297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8"/>
      <c r="F861" s="288"/>
      <c r="G861" s="288"/>
      <c r="H861" s="288"/>
      <c r="I861" s="288"/>
      <c r="J861" s="288"/>
      <c r="K861" s="288"/>
      <c r="L861" s="288"/>
      <c r="M861" s="288"/>
      <c r="N861" s="288"/>
      <c r="O861" s="288"/>
      <c r="P861" s="291"/>
      <c r="Q861" s="288"/>
      <c r="R861" s="265"/>
      <c r="S861" s="297"/>
      <c r="T861" s="297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8"/>
      <c r="F862" s="288"/>
      <c r="G862" s="288"/>
      <c r="H862" s="288"/>
      <c r="I862" s="288"/>
      <c r="J862" s="288"/>
      <c r="K862" s="288"/>
      <c r="L862" s="288"/>
      <c r="M862" s="288"/>
      <c r="N862" s="288"/>
      <c r="O862" s="288"/>
      <c r="P862" s="291"/>
      <c r="Q862" s="288"/>
      <c r="R862" s="265"/>
      <c r="S862" s="297"/>
      <c r="T862" s="297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8"/>
      <c r="F863" s="288"/>
      <c r="G863" s="288"/>
      <c r="H863" s="288"/>
      <c r="I863" s="288"/>
      <c r="J863" s="288"/>
      <c r="K863" s="288"/>
      <c r="L863" s="288"/>
      <c r="M863" s="288"/>
      <c r="N863" s="288"/>
      <c r="O863" s="288"/>
      <c r="P863" s="291"/>
      <c r="Q863" s="288"/>
      <c r="R863" s="265"/>
      <c r="S863" s="297"/>
      <c r="T863" s="297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8"/>
      <c r="F864" s="288"/>
      <c r="G864" s="288"/>
      <c r="H864" s="288"/>
      <c r="I864" s="288"/>
      <c r="J864" s="288"/>
      <c r="K864" s="288"/>
      <c r="L864" s="288"/>
      <c r="M864" s="288"/>
      <c r="N864" s="288"/>
      <c r="O864" s="288"/>
      <c r="P864" s="291"/>
      <c r="Q864" s="288"/>
      <c r="R864" s="265"/>
      <c r="S864" s="297"/>
      <c r="T864" s="297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8"/>
      <c r="F865" s="288"/>
      <c r="G865" s="288"/>
      <c r="H865" s="288"/>
      <c r="I865" s="288"/>
      <c r="J865" s="288"/>
      <c r="K865" s="288"/>
      <c r="L865" s="288"/>
      <c r="M865" s="288"/>
      <c r="N865" s="288"/>
      <c r="O865" s="288"/>
      <c r="P865" s="291"/>
      <c r="Q865" s="288"/>
      <c r="R865" s="265"/>
      <c r="S865" s="297"/>
      <c r="T865" s="297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8"/>
      <c r="F866" s="288"/>
      <c r="G866" s="288"/>
      <c r="H866" s="288"/>
      <c r="I866" s="288"/>
      <c r="J866" s="288"/>
      <c r="K866" s="288"/>
      <c r="L866" s="288"/>
      <c r="M866" s="288"/>
      <c r="N866" s="288"/>
      <c r="O866" s="288"/>
      <c r="P866" s="291"/>
      <c r="Q866" s="288"/>
      <c r="R866" s="265"/>
      <c r="S866" s="297"/>
      <c r="T866" s="297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8"/>
      <c r="F867" s="288"/>
      <c r="G867" s="288"/>
      <c r="H867" s="288"/>
      <c r="I867" s="288"/>
      <c r="J867" s="288"/>
      <c r="K867" s="288"/>
      <c r="L867" s="288"/>
      <c r="M867" s="288"/>
      <c r="N867" s="288"/>
      <c r="O867" s="288"/>
      <c r="P867" s="291"/>
      <c r="Q867" s="288"/>
      <c r="R867" s="265"/>
      <c r="S867" s="297"/>
      <c r="T867" s="297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8"/>
      <c r="F868" s="288"/>
      <c r="G868" s="288"/>
      <c r="H868" s="288"/>
      <c r="I868" s="288"/>
      <c r="J868" s="288"/>
      <c r="K868" s="288"/>
      <c r="L868" s="288"/>
      <c r="M868" s="288"/>
      <c r="N868" s="288"/>
      <c r="O868" s="288"/>
      <c r="P868" s="291"/>
      <c r="Q868" s="288"/>
      <c r="R868" s="265"/>
      <c r="S868" s="297"/>
      <c r="T868" s="297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8"/>
      <c r="F869" s="288"/>
      <c r="G869" s="288"/>
      <c r="H869" s="288"/>
      <c r="I869" s="288"/>
      <c r="J869" s="288"/>
      <c r="K869" s="288"/>
      <c r="L869" s="288"/>
      <c r="M869" s="288"/>
      <c r="N869" s="288"/>
      <c r="O869" s="288"/>
      <c r="P869" s="291"/>
      <c r="Q869" s="288"/>
      <c r="R869" s="265"/>
      <c r="S869" s="297"/>
      <c r="T869" s="297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8"/>
      <c r="F870" s="288"/>
      <c r="G870" s="288"/>
      <c r="H870" s="288"/>
      <c r="I870" s="288"/>
      <c r="J870" s="288"/>
      <c r="K870" s="288"/>
      <c r="L870" s="288"/>
      <c r="M870" s="288"/>
      <c r="N870" s="288"/>
      <c r="O870" s="288"/>
      <c r="P870" s="291"/>
      <c r="Q870" s="288"/>
      <c r="R870" s="265"/>
      <c r="S870" s="297"/>
      <c r="T870" s="297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8"/>
      <c r="F871" s="288"/>
      <c r="G871" s="288"/>
      <c r="H871" s="288"/>
      <c r="I871" s="288"/>
      <c r="J871" s="288"/>
      <c r="K871" s="288"/>
      <c r="L871" s="288"/>
      <c r="M871" s="288"/>
      <c r="N871" s="288"/>
      <c r="O871" s="288"/>
      <c r="P871" s="291"/>
      <c r="Q871" s="288"/>
      <c r="R871" s="265"/>
      <c r="S871" s="297"/>
      <c r="T871" s="297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8"/>
      <c r="F872" s="288"/>
      <c r="G872" s="288"/>
      <c r="H872" s="288"/>
      <c r="I872" s="288"/>
      <c r="J872" s="288"/>
      <c r="K872" s="288"/>
      <c r="L872" s="288"/>
      <c r="M872" s="288"/>
      <c r="N872" s="288"/>
      <c r="O872" s="288"/>
      <c r="P872" s="291"/>
      <c r="Q872" s="288"/>
      <c r="R872" s="265"/>
      <c r="S872" s="297"/>
      <c r="T872" s="297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8"/>
      <c r="F873" s="288"/>
      <c r="G873" s="288"/>
      <c r="H873" s="288"/>
      <c r="I873" s="288"/>
      <c r="J873" s="288"/>
      <c r="K873" s="288"/>
      <c r="L873" s="288"/>
      <c r="M873" s="288"/>
      <c r="N873" s="288"/>
      <c r="O873" s="288"/>
      <c r="P873" s="291"/>
      <c r="Q873" s="288"/>
      <c r="R873" s="265"/>
      <c r="S873" s="297"/>
      <c r="T873" s="297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8"/>
      <c r="F874" s="288"/>
      <c r="G874" s="288"/>
      <c r="H874" s="288"/>
      <c r="I874" s="288"/>
      <c r="J874" s="288"/>
      <c r="K874" s="288"/>
      <c r="L874" s="288"/>
      <c r="M874" s="288"/>
      <c r="N874" s="288"/>
      <c r="O874" s="288"/>
      <c r="P874" s="291"/>
      <c r="Q874" s="288"/>
      <c r="R874" s="265"/>
      <c r="S874" s="297"/>
      <c r="T874" s="297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8"/>
      <c r="F875" s="288"/>
      <c r="G875" s="288"/>
      <c r="H875" s="288"/>
      <c r="I875" s="288"/>
      <c r="J875" s="288"/>
      <c r="K875" s="288"/>
      <c r="L875" s="288"/>
      <c r="M875" s="288"/>
      <c r="N875" s="288"/>
      <c r="O875" s="288"/>
      <c r="P875" s="291"/>
      <c r="Q875" s="288"/>
      <c r="R875" s="265"/>
      <c r="S875" s="297"/>
      <c r="T875" s="297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8"/>
      <c r="F876" s="288"/>
      <c r="G876" s="288"/>
      <c r="H876" s="288"/>
      <c r="I876" s="288"/>
      <c r="J876" s="288"/>
      <c r="K876" s="288"/>
      <c r="L876" s="288"/>
      <c r="M876" s="288"/>
      <c r="N876" s="288"/>
      <c r="O876" s="288"/>
      <c r="P876" s="291"/>
      <c r="Q876" s="288"/>
      <c r="R876" s="265"/>
      <c r="S876" s="297"/>
      <c r="T876" s="297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8"/>
      <c r="F877" s="288"/>
      <c r="G877" s="288"/>
      <c r="H877" s="288"/>
      <c r="I877" s="288"/>
      <c r="J877" s="288"/>
      <c r="K877" s="288"/>
      <c r="L877" s="288"/>
      <c r="M877" s="288"/>
      <c r="N877" s="288"/>
      <c r="O877" s="288"/>
      <c r="P877" s="291"/>
      <c r="Q877" s="288"/>
      <c r="R877" s="265"/>
      <c r="S877" s="297"/>
      <c r="T877" s="297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8"/>
      <c r="F878" s="288"/>
      <c r="G878" s="288"/>
      <c r="H878" s="288"/>
      <c r="I878" s="288"/>
      <c r="J878" s="288"/>
      <c r="K878" s="288"/>
      <c r="L878" s="288"/>
      <c r="M878" s="288"/>
      <c r="N878" s="288"/>
      <c r="O878" s="288"/>
      <c r="P878" s="291"/>
      <c r="Q878" s="288"/>
      <c r="R878" s="265"/>
      <c r="S878" s="297"/>
      <c r="T878" s="297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8"/>
      <c r="F879" s="288"/>
      <c r="G879" s="288"/>
      <c r="H879" s="288"/>
      <c r="I879" s="288"/>
      <c r="J879" s="288"/>
      <c r="K879" s="288"/>
      <c r="L879" s="288"/>
      <c r="M879" s="288"/>
      <c r="N879" s="288"/>
      <c r="O879" s="288"/>
      <c r="P879" s="291"/>
      <c r="Q879" s="288"/>
      <c r="R879" s="265"/>
      <c r="S879" s="297"/>
      <c r="T879" s="297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8"/>
      <c r="F880" s="288"/>
      <c r="G880" s="288"/>
      <c r="H880" s="288"/>
      <c r="I880" s="288"/>
      <c r="J880" s="288"/>
      <c r="K880" s="288"/>
      <c r="L880" s="288"/>
      <c r="M880" s="288"/>
      <c r="N880" s="288"/>
      <c r="O880" s="288"/>
      <c r="P880" s="291"/>
      <c r="Q880" s="288"/>
      <c r="R880" s="265"/>
      <c r="S880" s="297"/>
      <c r="T880" s="297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8"/>
      <c r="F881" s="288"/>
      <c r="G881" s="288"/>
      <c r="H881" s="288"/>
      <c r="I881" s="288"/>
      <c r="J881" s="288"/>
      <c r="K881" s="288"/>
      <c r="L881" s="288"/>
      <c r="M881" s="288"/>
      <c r="N881" s="288"/>
      <c r="O881" s="288"/>
      <c r="P881" s="291"/>
      <c r="Q881" s="288"/>
      <c r="R881" s="265"/>
      <c r="S881" s="297"/>
      <c r="T881" s="297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8"/>
      <c r="F882" s="288"/>
      <c r="G882" s="288"/>
      <c r="H882" s="288"/>
      <c r="I882" s="288"/>
      <c r="J882" s="288"/>
      <c r="K882" s="288"/>
      <c r="L882" s="288"/>
      <c r="M882" s="288"/>
      <c r="N882" s="288"/>
      <c r="O882" s="288"/>
      <c r="P882" s="291"/>
      <c r="Q882" s="288"/>
      <c r="R882" s="265"/>
      <c r="S882" s="297"/>
      <c r="T882" s="297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8"/>
      <c r="F883" s="288"/>
      <c r="G883" s="288"/>
      <c r="H883" s="288"/>
      <c r="I883" s="288"/>
      <c r="J883" s="288"/>
      <c r="K883" s="288"/>
      <c r="L883" s="288"/>
      <c r="M883" s="288"/>
      <c r="N883" s="288"/>
      <c r="O883" s="288"/>
      <c r="P883" s="291"/>
      <c r="Q883" s="288"/>
      <c r="R883" s="265"/>
      <c r="S883" s="297"/>
      <c r="T883" s="297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8"/>
      <c r="F884" s="288"/>
      <c r="G884" s="288"/>
      <c r="H884" s="288"/>
      <c r="I884" s="288"/>
      <c r="J884" s="288"/>
      <c r="K884" s="288"/>
      <c r="L884" s="288"/>
      <c r="M884" s="288"/>
      <c r="N884" s="288"/>
      <c r="O884" s="288"/>
      <c r="P884" s="291"/>
      <c r="Q884" s="288"/>
      <c r="R884" s="265"/>
      <c r="S884" s="297"/>
      <c r="T884" s="297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8"/>
      <c r="F885" s="288"/>
      <c r="G885" s="288"/>
      <c r="H885" s="288"/>
      <c r="I885" s="288"/>
      <c r="J885" s="288"/>
      <c r="K885" s="288"/>
      <c r="L885" s="288"/>
      <c r="M885" s="288"/>
      <c r="N885" s="288"/>
      <c r="O885" s="288"/>
      <c r="P885" s="291"/>
      <c r="Q885" s="288"/>
      <c r="R885" s="265"/>
      <c r="S885" s="297"/>
      <c r="T885" s="297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8"/>
      <c r="F886" s="288"/>
      <c r="G886" s="288"/>
      <c r="H886" s="288"/>
      <c r="I886" s="288"/>
      <c r="J886" s="288"/>
      <c r="K886" s="288"/>
      <c r="L886" s="288"/>
      <c r="M886" s="288"/>
      <c r="N886" s="288"/>
      <c r="O886" s="288"/>
      <c r="P886" s="291"/>
      <c r="Q886" s="288"/>
      <c r="R886" s="265"/>
      <c r="S886" s="297"/>
      <c r="T886" s="297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8"/>
      <c r="F887" s="288"/>
      <c r="G887" s="288"/>
      <c r="H887" s="288"/>
      <c r="I887" s="288"/>
      <c r="J887" s="288"/>
      <c r="K887" s="288"/>
      <c r="L887" s="288"/>
      <c r="M887" s="288"/>
      <c r="N887" s="288"/>
      <c r="O887" s="288"/>
      <c r="P887" s="291"/>
      <c r="Q887" s="288"/>
      <c r="R887" s="265"/>
      <c r="S887" s="297"/>
      <c r="T887" s="297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8"/>
      <c r="F888" s="288"/>
      <c r="G888" s="288"/>
      <c r="H888" s="288"/>
      <c r="I888" s="288"/>
      <c r="J888" s="288"/>
      <c r="K888" s="288"/>
      <c r="L888" s="288"/>
      <c r="M888" s="288"/>
      <c r="N888" s="288"/>
      <c r="O888" s="288"/>
      <c r="P888" s="291"/>
      <c r="Q888" s="288"/>
      <c r="R888" s="265"/>
      <c r="S888" s="297"/>
      <c r="T888" s="297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8"/>
      <c r="F889" s="288"/>
      <c r="G889" s="288"/>
      <c r="H889" s="288"/>
      <c r="I889" s="288"/>
      <c r="J889" s="288"/>
      <c r="K889" s="288"/>
      <c r="L889" s="288"/>
      <c r="M889" s="288"/>
      <c r="N889" s="288"/>
      <c r="O889" s="288"/>
      <c r="P889" s="291"/>
      <c r="Q889" s="288"/>
      <c r="R889" s="265"/>
      <c r="S889" s="297"/>
      <c r="T889" s="297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8"/>
      <c r="F890" s="288"/>
      <c r="G890" s="288"/>
      <c r="H890" s="288"/>
      <c r="I890" s="288"/>
      <c r="J890" s="288"/>
      <c r="K890" s="288"/>
      <c r="L890" s="288"/>
      <c r="M890" s="288"/>
      <c r="N890" s="288"/>
      <c r="O890" s="288"/>
      <c r="P890" s="291"/>
      <c r="Q890" s="288"/>
      <c r="R890" s="265"/>
      <c r="S890" s="297"/>
      <c r="T890" s="297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8"/>
      <c r="F891" s="288"/>
      <c r="G891" s="288"/>
      <c r="H891" s="288"/>
      <c r="I891" s="288"/>
      <c r="J891" s="288"/>
      <c r="K891" s="288"/>
      <c r="L891" s="288"/>
      <c r="M891" s="288"/>
      <c r="N891" s="288"/>
      <c r="O891" s="288"/>
      <c r="P891" s="291"/>
      <c r="Q891" s="288"/>
      <c r="R891" s="265"/>
      <c r="S891" s="297"/>
      <c r="T891" s="297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8"/>
      <c r="F892" s="288"/>
      <c r="G892" s="288"/>
      <c r="H892" s="288"/>
      <c r="I892" s="288"/>
      <c r="J892" s="288"/>
      <c r="K892" s="288"/>
      <c r="L892" s="288"/>
      <c r="M892" s="288"/>
      <c r="N892" s="288"/>
      <c r="O892" s="288"/>
      <c r="P892" s="291"/>
      <c r="Q892" s="288"/>
      <c r="R892" s="265"/>
      <c r="S892" s="297"/>
      <c r="T892" s="297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8"/>
      <c r="F893" s="288"/>
      <c r="G893" s="288"/>
      <c r="H893" s="288"/>
      <c r="I893" s="288"/>
      <c r="J893" s="288"/>
      <c r="K893" s="288"/>
      <c r="L893" s="288"/>
      <c r="M893" s="288"/>
      <c r="N893" s="288"/>
      <c r="O893" s="288"/>
      <c r="P893" s="291"/>
      <c r="Q893" s="288"/>
      <c r="R893" s="265"/>
      <c r="S893" s="297"/>
      <c r="T893" s="297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8"/>
      <c r="F894" s="288"/>
      <c r="G894" s="288"/>
      <c r="H894" s="288"/>
      <c r="I894" s="288"/>
      <c r="J894" s="288"/>
      <c r="K894" s="288"/>
      <c r="L894" s="288"/>
      <c r="M894" s="288"/>
      <c r="N894" s="288"/>
      <c r="O894" s="288"/>
      <c r="P894" s="291"/>
      <c r="Q894" s="288"/>
      <c r="R894" s="265"/>
      <c r="S894" s="297"/>
      <c r="T894" s="297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8"/>
      <c r="F895" s="288"/>
      <c r="G895" s="288"/>
      <c r="H895" s="288"/>
      <c r="I895" s="288"/>
      <c r="J895" s="288"/>
      <c r="K895" s="288"/>
      <c r="L895" s="288"/>
      <c r="M895" s="288"/>
      <c r="N895" s="288"/>
      <c r="O895" s="288"/>
      <c r="P895" s="291"/>
      <c r="Q895" s="288"/>
      <c r="R895" s="265"/>
      <c r="S895" s="297"/>
      <c r="T895" s="297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8"/>
      <c r="F896" s="288"/>
      <c r="G896" s="288"/>
      <c r="H896" s="288"/>
      <c r="I896" s="288"/>
      <c r="J896" s="288"/>
      <c r="K896" s="288"/>
      <c r="L896" s="288"/>
      <c r="M896" s="288"/>
      <c r="N896" s="288"/>
      <c r="O896" s="288"/>
      <c r="P896" s="291"/>
      <c r="Q896" s="288"/>
      <c r="R896" s="265"/>
      <c r="S896" s="297"/>
      <c r="T896" s="297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8"/>
      <c r="F897" s="288"/>
      <c r="G897" s="288"/>
      <c r="H897" s="288"/>
      <c r="I897" s="288"/>
      <c r="J897" s="288"/>
      <c r="K897" s="288"/>
      <c r="L897" s="288"/>
      <c r="M897" s="288"/>
      <c r="N897" s="288"/>
      <c r="O897" s="288"/>
      <c r="P897" s="291"/>
      <c r="Q897" s="288"/>
      <c r="R897" s="265"/>
      <c r="S897" s="297"/>
      <c r="T897" s="297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8"/>
      <c r="F898" s="288"/>
      <c r="G898" s="288"/>
      <c r="H898" s="288"/>
      <c r="I898" s="288"/>
      <c r="J898" s="288"/>
      <c r="K898" s="288"/>
      <c r="L898" s="288"/>
      <c r="M898" s="288"/>
      <c r="N898" s="288"/>
      <c r="O898" s="288"/>
      <c r="P898" s="291"/>
      <c r="Q898" s="288"/>
      <c r="R898" s="265"/>
      <c r="S898" s="297"/>
      <c r="T898" s="297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8"/>
      <c r="F899" s="288"/>
      <c r="G899" s="288"/>
      <c r="H899" s="288"/>
      <c r="I899" s="288"/>
      <c r="J899" s="288"/>
      <c r="K899" s="288"/>
      <c r="L899" s="288"/>
      <c r="M899" s="288"/>
      <c r="N899" s="288"/>
      <c r="O899" s="288"/>
      <c r="P899" s="291"/>
      <c r="Q899" s="288"/>
      <c r="R899" s="265"/>
      <c r="S899" s="297"/>
      <c r="T899" s="297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8"/>
      <c r="F900" s="288"/>
      <c r="G900" s="288"/>
      <c r="H900" s="288"/>
      <c r="I900" s="288"/>
      <c r="J900" s="288"/>
      <c r="K900" s="288"/>
      <c r="L900" s="288"/>
      <c r="M900" s="288"/>
      <c r="N900" s="288"/>
      <c r="O900" s="288"/>
      <c r="P900" s="291"/>
      <c r="Q900" s="288"/>
      <c r="R900" s="265"/>
      <c r="S900" s="297"/>
      <c r="T900" s="297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8"/>
      <c r="F901" s="288"/>
      <c r="G901" s="288"/>
      <c r="H901" s="288"/>
      <c r="I901" s="288"/>
      <c r="J901" s="288"/>
      <c r="K901" s="288"/>
      <c r="L901" s="288"/>
      <c r="M901" s="288"/>
      <c r="N901" s="288"/>
      <c r="O901" s="288"/>
      <c r="P901" s="291"/>
      <c r="Q901" s="288"/>
      <c r="R901" s="265"/>
      <c r="S901" s="297"/>
      <c r="T901" s="297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8"/>
      <c r="F902" s="288"/>
      <c r="G902" s="288"/>
      <c r="H902" s="288"/>
      <c r="I902" s="288"/>
      <c r="J902" s="288"/>
      <c r="K902" s="288"/>
      <c r="L902" s="288"/>
      <c r="M902" s="288"/>
      <c r="N902" s="288"/>
      <c r="O902" s="288"/>
      <c r="P902" s="291"/>
      <c r="Q902" s="288"/>
      <c r="R902" s="265"/>
      <c r="S902" s="297"/>
      <c r="T902" s="297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8"/>
      <c r="F903" s="288"/>
      <c r="G903" s="288"/>
      <c r="H903" s="288"/>
      <c r="I903" s="288"/>
      <c r="J903" s="288"/>
      <c r="K903" s="288"/>
      <c r="L903" s="288"/>
      <c r="M903" s="288"/>
      <c r="N903" s="288"/>
      <c r="O903" s="288"/>
      <c r="P903" s="291"/>
      <c r="Q903" s="288"/>
      <c r="R903" s="265"/>
      <c r="S903" s="297"/>
      <c r="T903" s="297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8"/>
      <c r="F904" s="288"/>
      <c r="G904" s="288"/>
      <c r="H904" s="288"/>
      <c r="I904" s="288"/>
      <c r="J904" s="288"/>
      <c r="K904" s="288"/>
      <c r="L904" s="288"/>
      <c r="M904" s="288"/>
      <c r="N904" s="288"/>
      <c r="O904" s="288"/>
      <c r="P904" s="291"/>
      <c r="Q904" s="288"/>
      <c r="R904" s="265"/>
      <c r="S904" s="297"/>
      <c r="T904" s="297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8"/>
      <c r="F905" s="288"/>
      <c r="G905" s="288"/>
      <c r="H905" s="288"/>
      <c r="I905" s="288"/>
      <c r="J905" s="288"/>
      <c r="K905" s="288"/>
      <c r="L905" s="288"/>
      <c r="M905" s="288"/>
      <c r="N905" s="288"/>
      <c r="O905" s="288"/>
      <c r="P905" s="291"/>
      <c r="Q905" s="288"/>
      <c r="R905" s="265"/>
      <c r="S905" s="297"/>
      <c r="T905" s="297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8"/>
      <c r="F906" s="288"/>
      <c r="G906" s="288"/>
      <c r="H906" s="288"/>
      <c r="I906" s="288"/>
      <c r="J906" s="288"/>
      <c r="K906" s="288"/>
      <c r="L906" s="288"/>
      <c r="M906" s="288"/>
      <c r="N906" s="288"/>
      <c r="O906" s="288"/>
      <c r="P906" s="291"/>
      <c r="Q906" s="288"/>
      <c r="R906" s="265"/>
      <c r="S906" s="297"/>
      <c r="T906" s="297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8"/>
      <c r="F907" s="288"/>
      <c r="G907" s="288"/>
      <c r="H907" s="288"/>
      <c r="I907" s="288"/>
      <c r="J907" s="288"/>
      <c r="K907" s="288"/>
      <c r="L907" s="288"/>
      <c r="M907" s="288"/>
      <c r="N907" s="288"/>
      <c r="O907" s="288"/>
      <c r="P907" s="291"/>
      <c r="Q907" s="288"/>
      <c r="R907" s="265"/>
      <c r="S907" s="297"/>
      <c r="T907" s="297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8"/>
      <c r="F908" s="288"/>
      <c r="G908" s="288"/>
      <c r="H908" s="288"/>
      <c r="I908" s="288"/>
      <c r="J908" s="288"/>
      <c r="K908" s="288"/>
      <c r="L908" s="288"/>
      <c r="M908" s="288"/>
      <c r="N908" s="288"/>
      <c r="O908" s="288"/>
      <c r="P908" s="291"/>
      <c r="Q908" s="288"/>
      <c r="R908" s="265"/>
      <c r="S908" s="297"/>
      <c r="T908" s="297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8"/>
      <c r="F909" s="288"/>
      <c r="G909" s="288"/>
      <c r="H909" s="288"/>
      <c r="I909" s="288"/>
      <c r="J909" s="288"/>
      <c r="K909" s="288"/>
      <c r="L909" s="288"/>
      <c r="M909" s="288"/>
      <c r="N909" s="288"/>
      <c r="O909" s="288"/>
      <c r="P909" s="291"/>
      <c r="Q909" s="288"/>
      <c r="R909" s="265"/>
      <c r="S909" s="297"/>
      <c r="T909" s="297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8"/>
      <c r="F910" s="288"/>
      <c r="G910" s="288"/>
      <c r="H910" s="288"/>
      <c r="I910" s="288"/>
      <c r="J910" s="288"/>
      <c r="K910" s="288"/>
      <c r="L910" s="288"/>
      <c r="M910" s="288"/>
      <c r="N910" s="288"/>
      <c r="O910" s="288"/>
      <c r="P910" s="291"/>
      <c r="Q910" s="288"/>
      <c r="R910" s="265"/>
      <c r="S910" s="297"/>
      <c r="T910" s="297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8"/>
      <c r="F911" s="288"/>
      <c r="G911" s="288"/>
      <c r="H911" s="288"/>
      <c r="I911" s="288"/>
      <c r="J911" s="288"/>
      <c r="K911" s="288"/>
      <c r="L911" s="288"/>
      <c r="M911" s="288"/>
      <c r="N911" s="288"/>
      <c r="O911" s="288"/>
      <c r="P911" s="291"/>
      <c r="Q911" s="288"/>
      <c r="R911" s="265"/>
      <c r="S911" s="297"/>
      <c r="T911" s="297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8"/>
      <c r="F912" s="288"/>
      <c r="G912" s="288"/>
      <c r="H912" s="288"/>
      <c r="I912" s="288"/>
      <c r="J912" s="288"/>
      <c r="K912" s="288"/>
      <c r="L912" s="288"/>
      <c r="M912" s="288"/>
      <c r="N912" s="288"/>
      <c r="O912" s="288"/>
      <c r="P912" s="291"/>
      <c r="Q912" s="288"/>
      <c r="R912" s="265"/>
      <c r="S912" s="297"/>
      <c r="T912" s="297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8"/>
      <c r="F913" s="288"/>
      <c r="G913" s="288"/>
      <c r="H913" s="288"/>
      <c r="I913" s="288"/>
      <c r="J913" s="288"/>
      <c r="K913" s="288"/>
      <c r="L913" s="288"/>
      <c r="M913" s="288"/>
      <c r="N913" s="288"/>
      <c r="O913" s="288"/>
      <c r="P913" s="291"/>
      <c r="Q913" s="288"/>
      <c r="R913" s="265"/>
      <c r="S913" s="297"/>
      <c r="T913" s="297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8"/>
      <c r="F914" s="288"/>
      <c r="G914" s="288"/>
      <c r="H914" s="288"/>
      <c r="I914" s="288"/>
      <c r="J914" s="288"/>
      <c r="K914" s="288"/>
      <c r="L914" s="288"/>
      <c r="M914" s="288"/>
      <c r="N914" s="288"/>
      <c r="O914" s="288"/>
      <c r="P914" s="291"/>
      <c r="Q914" s="288"/>
      <c r="R914" s="265"/>
      <c r="S914" s="297"/>
      <c r="T914" s="297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8"/>
      <c r="F915" s="288"/>
      <c r="G915" s="288"/>
      <c r="H915" s="288"/>
      <c r="I915" s="288"/>
      <c r="J915" s="288"/>
      <c r="K915" s="288"/>
      <c r="L915" s="288"/>
      <c r="M915" s="288"/>
      <c r="N915" s="288"/>
      <c r="O915" s="288"/>
      <c r="P915" s="291"/>
      <c r="Q915" s="288"/>
      <c r="R915" s="265"/>
      <c r="S915" s="297"/>
      <c r="T915" s="297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8"/>
      <c r="F916" s="288"/>
      <c r="G916" s="288"/>
      <c r="H916" s="288"/>
      <c r="I916" s="288"/>
      <c r="J916" s="288"/>
      <c r="K916" s="288"/>
      <c r="L916" s="288"/>
      <c r="M916" s="288"/>
      <c r="N916" s="288"/>
      <c r="O916" s="288"/>
      <c r="P916" s="291"/>
      <c r="Q916" s="288"/>
      <c r="R916" s="265"/>
      <c r="S916" s="297"/>
      <c r="T916" s="297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8"/>
      <c r="F917" s="288"/>
      <c r="G917" s="288"/>
      <c r="H917" s="288"/>
      <c r="I917" s="288"/>
      <c r="J917" s="288"/>
      <c r="K917" s="288"/>
      <c r="L917" s="288"/>
      <c r="M917" s="288"/>
      <c r="N917" s="288"/>
      <c r="O917" s="288"/>
      <c r="P917" s="291"/>
      <c r="Q917" s="288"/>
      <c r="R917" s="265"/>
      <c r="S917" s="297"/>
      <c r="T917" s="297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8"/>
      <c r="F918" s="288"/>
      <c r="G918" s="288"/>
      <c r="H918" s="288"/>
      <c r="I918" s="288"/>
      <c r="J918" s="288"/>
      <c r="K918" s="288"/>
      <c r="L918" s="288"/>
      <c r="M918" s="288"/>
      <c r="N918" s="288"/>
      <c r="O918" s="288"/>
      <c r="P918" s="291"/>
      <c r="Q918" s="288"/>
      <c r="R918" s="265"/>
      <c r="S918" s="297"/>
      <c r="T918" s="297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8"/>
      <c r="F919" s="288"/>
      <c r="G919" s="288"/>
      <c r="H919" s="288"/>
      <c r="I919" s="288"/>
      <c r="J919" s="288"/>
      <c r="K919" s="288"/>
      <c r="L919" s="288"/>
      <c r="M919" s="288"/>
      <c r="N919" s="288"/>
      <c r="O919" s="288"/>
      <c r="P919" s="291"/>
      <c r="Q919" s="288"/>
      <c r="R919" s="265"/>
      <c r="S919" s="297"/>
      <c r="T919" s="297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8"/>
      <c r="F920" s="288"/>
      <c r="G920" s="288"/>
      <c r="H920" s="288"/>
      <c r="I920" s="288"/>
      <c r="J920" s="288"/>
      <c r="K920" s="288"/>
      <c r="L920" s="288"/>
      <c r="M920" s="288"/>
      <c r="N920" s="288"/>
      <c r="O920" s="288"/>
      <c r="P920" s="291"/>
      <c r="Q920" s="288"/>
      <c r="R920" s="265"/>
      <c r="S920" s="297"/>
      <c r="T920" s="297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8"/>
      <c r="F921" s="288"/>
      <c r="G921" s="288"/>
      <c r="H921" s="288"/>
      <c r="I921" s="288"/>
      <c r="J921" s="288"/>
      <c r="K921" s="288"/>
      <c r="L921" s="288"/>
      <c r="M921" s="288"/>
      <c r="N921" s="288"/>
      <c r="O921" s="288"/>
      <c r="P921" s="291"/>
      <c r="Q921" s="288"/>
      <c r="R921" s="265"/>
      <c r="S921" s="297"/>
      <c r="T921" s="297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8"/>
      <c r="F922" s="288"/>
      <c r="G922" s="288"/>
      <c r="H922" s="288"/>
      <c r="I922" s="288"/>
      <c r="J922" s="288"/>
      <c r="K922" s="288"/>
      <c r="L922" s="288"/>
      <c r="M922" s="288"/>
      <c r="N922" s="288"/>
      <c r="O922" s="288"/>
      <c r="P922" s="291"/>
      <c r="Q922" s="288"/>
      <c r="R922" s="265"/>
      <c r="S922" s="297"/>
      <c r="T922" s="297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8"/>
      <c r="F923" s="288"/>
      <c r="G923" s="288"/>
      <c r="H923" s="288"/>
      <c r="I923" s="288"/>
      <c r="J923" s="288"/>
      <c r="K923" s="288"/>
      <c r="L923" s="288"/>
      <c r="M923" s="288"/>
      <c r="N923" s="288"/>
      <c r="O923" s="288"/>
      <c r="P923" s="291"/>
      <c r="Q923" s="288"/>
      <c r="R923" s="265"/>
      <c r="S923" s="297"/>
      <c r="T923" s="297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8"/>
      <c r="F924" s="288"/>
      <c r="G924" s="288"/>
      <c r="H924" s="288"/>
      <c r="I924" s="288"/>
      <c r="J924" s="288"/>
      <c r="K924" s="288"/>
      <c r="L924" s="288"/>
      <c r="M924" s="288"/>
      <c r="N924" s="288"/>
      <c r="O924" s="288"/>
      <c r="P924" s="291"/>
      <c r="Q924" s="288"/>
      <c r="R924" s="265"/>
      <c r="S924" s="297"/>
      <c r="T924" s="297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8"/>
      <c r="F925" s="288"/>
      <c r="G925" s="288"/>
      <c r="H925" s="288"/>
      <c r="I925" s="288"/>
      <c r="J925" s="288"/>
      <c r="K925" s="288"/>
      <c r="L925" s="288"/>
      <c r="M925" s="288"/>
      <c r="N925" s="288"/>
      <c r="O925" s="288"/>
      <c r="P925" s="291"/>
      <c r="Q925" s="288"/>
      <c r="R925" s="265"/>
      <c r="S925" s="297"/>
      <c r="T925" s="297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8"/>
      <c r="F926" s="288"/>
      <c r="G926" s="288"/>
      <c r="H926" s="288"/>
      <c r="I926" s="288"/>
      <c r="J926" s="288"/>
      <c r="K926" s="288"/>
      <c r="L926" s="288"/>
      <c r="M926" s="288"/>
      <c r="N926" s="288"/>
      <c r="O926" s="288"/>
      <c r="P926" s="291"/>
      <c r="Q926" s="288"/>
      <c r="R926" s="265"/>
      <c r="S926" s="297"/>
      <c r="T926" s="297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8"/>
      <c r="F927" s="288"/>
      <c r="G927" s="288"/>
      <c r="H927" s="288"/>
      <c r="I927" s="288"/>
      <c r="J927" s="288"/>
      <c r="K927" s="288"/>
      <c r="L927" s="288"/>
      <c r="M927" s="288"/>
      <c r="N927" s="288"/>
      <c r="O927" s="288"/>
      <c r="P927" s="291"/>
      <c r="Q927" s="288"/>
      <c r="R927" s="265"/>
      <c r="S927" s="297"/>
      <c r="T927" s="297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8"/>
      <c r="F928" s="288"/>
      <c r="G928" s="288"/>
      <c r="H928" s="288"/>
      <c r="I928" s="288"/>
      <c r="J928" s="288"/>
      <c r="K928" s="288"/>
      <c r="L928" s="288"/>
      <c r="M928" s="288"/>
      <c r="N928" s="288"/>
      <c r="O928" s="288"/>
      <c r="P928" s="291"/>
      <c r="Q928" s="288"/>
      <c r="R928" s="265"/>
      <c r="S928" s="297"/>
      <c r="T928" s="297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8"/>
      <c r="F929" s="288"/>
      <c r="G929" s="288"/>
      <c r="H929" s="288"/>
      <c r="I929" s="288"/>
      <c r="J929" s="288"/>
      <c r="K929" s="288"/>
      <c r="L929" s="288"/>
      <c r="M929" s="288"/>
      <c r="N929" s="288"/>
      <c r="O929" s="288"/>
      <c r="P929" s="291"/>
      <c r="Q929" s="288"/>
      <c r="R929" s="265"/>
      <c r="S929" s="297"/>
      <c r="T929" s="297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8"/>
      <c r="F930" s="288"/>
      <c r="G930" s="288"/>
      <c r="H930" s="288"/>
      <c r="I930" s="288"/>
      <c r="J930" s="288"/>
      <c r="K930" s="288"/>
      <c r="L930" s="288"/>
      <c r="M930" s="288"/>
      <c r="N930" s="288"/>
      <c r="O930" s="288"/>
      <c r="P930" s="291"/>
      <c r="Q930" s="288"/>
      <c r="R930" s="265"/>
      <c r="S930" s="297"/>
      <c r="T930" s="297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8"/>
      <c r="F931" s="288"/>
      <c r="G931" s="288"/>
      <c r="H931" s="288"/>
      <c r="I931" s="288"/>
      <c r="J931" s="288"/>
      <c r="K931" s="288"/>
      <c r="L931" s="288"/>
      <c r="M931" s="288"/>
      <c r="N931" s="288"/>
      <c r="O931" s="288"/>
      <c r="P931" s="291"/>
      <c r="Q931" s="288"/>
      <c r="R931" s="265"/>
      <c r="S931" s="297"/>
      <c r="T931" s="297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8"/>
      <c r="F932" s="288"/>
      <c r="G932" s="288"/>
      <c r="H932" s="288"/>
      <c r="I932" s="288"/>
      <c r="J932" s="288"/>
      <c r="K932" s="288"/>
      <c r="L932" s="288"/>
      <c r="M932" s="288"/>
      <c r="N932" s="288"/>
      <c r="O932" s="288"/>
      <c r="P932" s="291"/>
      <c r="Q932" s="288"/>
      <c r="R932" s="265"/>
      <c r="S932" s="297"/>
      <c r="T932" s="297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8"/>
      <c r="F933" s="288"/>
      <c r="G933" s="288"/>
      <c r="H933" s="288"/>
      <c r="I933" s="288"/>
      <c r="J933" s="288"/>
      <c r="K933" s="288"/>
      <c r="L933" s="288"/>
      <c r="M933" s="288"/>
      <c r="N933" s="288"/>
      <c r="O933" s="288"/>
      <c r="P933" s="291"/>
      <c r="Q933" s="288"/>
      <c r="R933" s="265"/>
      <c r="S933" s="297"/>
      <c r="T933" s="297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8"/>
      <c r="F934" s="288"/>
      <c r="G934" s="288"/>
      <c r="H934" s="288"/>
      <c r="I934" s="288"/>
      <c r="J934" s="288"/>
      <c r="K934" s="288"/>
      <c r="L934" s="288"/>
      <c r="M934" s="288"/>
      <c r="N934" s="288"/>
      <c r="O934" s="288"/>
      <c r="P934" s="291"/>
      <c r="Q934" s="288"/>
      <c r="R934" s="265"/>
      <c r="S934" s="297"/>
      <c r="T934" s="297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8"/>
      <c r="F935" s="288"/>
      <c r="G935" s="288"/>
      <c r="H935" s="288"/>
      <c r="I935" s="288"/>
      <c r="J935" s="288"/>
      <c r="K935" s="288"/>
      <c r="L935" s="288"/>
      <c r="M935" s="288"/>
      <c r="N935" s="288"/>
      <c r="O935" s="288"/>
      <c r="P935" s="291"/>
      <c r="Q935" s="288"/>
      <c r="R935" s="265"/>
      <c r="S935" s="297"/>
      <c r="T935" s="297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8"/>
      <c r="F936" s="288"/>
      <c r="G936" s="288"/>
      <c r="H936" s="288"/>
      <c r="I936" s="288"/>
      <c r="J936" s="288"/>
      <c r="K936" s="288"/>
      <c r="L936" s="288"/>
      <c r="M936" s="288"/>
      <c r="N936" s="288"/>
      <c r="O936" s="288"/>
      <c r="P936" s="291"/>
      <c r="Q936" s="288"/>
      <c r="R936" s="265"/>
      <c r="S936" s="297"/>
      <c r="T936" s="297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8"/>
      <c r="F937" s="288"/>
      <c r="G937" s="288"/>
      <c r="H937" s="288"/>
      <c r="I937" s="288"/>
      <c r="J937" s="288"/>
      <c r="K937" s="288"/>
      <c r="L937" s="288"/>
      <c r="M937" s="288"/>
      <c r="N937" s="288"/>
      <c r="O937" s="288"/>
      <c r="P937" s="291"/>
      <c r="Q937" s="288"/>
      <c r="R937" s="265"/>
      <c r="S937" s="297"/>
      <c r="T937" s="297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8"/>
      <c r="F938" s="288"/>
      <c r="G938" s="288"/>
      <c r="H938" s="288"/>
      <c r="I938" s="288"/>
      <c r="J938" s="288"/>
      <c r="K938" s="288"/>
      <c r="L938" s="288"/>
      <c r="M938" s="288"/>
      <c r="N938" s="288"/>
      <c r="O938" s="288"/>
      <c r="P938" s="291"/>
      <c r="Q938" s="288"/>
      <c r="R938" s="265"/>
      <c r="S938" s="297"/>
      <c r="T938" s="297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8"/>
      <c r="F939" s="288"/>
      <c r="G939" s="288"/>
      <c r="H939" s="288"/>
      <c r="I939" s="288"/>
      <c r="J939" s="288"/>
      <c r="K939" s="288"/>
      <c r="L939" s="288"/>
      <c r="M939" s="288"/>
      <c r="N939" s="288"/>
      <c r="O939" s="288"/>
      <c r="P939" s="291"/>
      <c r="Q939" s="288"/>
      <c r="R939" s="265"/>
      <c r="S939" s="297"/>
      <c r="T939" s="297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8"/>
      <c r="F940" s="288"/>
      <c r="G940" s="288"/>
      <c r="H940" s="288"/>
      <c r="I940" s="288"/>
      <c r="J940" s="288"/>
      <c r="K940" s="288"/>
      <c r="L940" s="288"/>
      <c r="M940" s="288"/>
      <c r="N940" s="288"/>
      <c r="O940" s="288"/>
      <c r="P940" s="291"/>
      <c r="Q940" s="288"/>
      <c r="R940" s="265"/>
      <c r="S940" s="297"/>
      <c r="T940" s="297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8"/>
      <c r="F941" s="288"/>
      <c r="G941" s="288"/>
      <c r="H941" s="288"/>
      <c r="I941" s="288"/>
      <c r="J941" s="288"/>
      <c r="K941" s="288"/>
      <c r="L941" s="288"/>
      <c r="M941" s="288"/>
      <c r="N941" s="288"/>
      <c r="O941" s="288"/>
      <c r="P941" s="291"/>
      <c r="Q941" s="288"/>
      <c r="R941" s="265"/>
      <c r="S941" s="297"/>
      <c r="T941" s="297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8"/>
      <c r="F942" s="288"/>
      <c r="G942" s="288"/>
      <c r="H942" s="288"/>
      <c r="I942" s="288"/>
      <c r="J942" s="288"/>
      <c r="K942" s="288"/>
      <c r="L942" s="288"/>
      <c r="M942" s="288"/>
      <c r="N942" s="288"/>
      <c r="O942" s="288"/>
      <c r="P942" s="291"/>
      <c r="Q942" s="288"/>
      <c r="R942" s="265"/>
      <c r="S942" s="297"/>
      <c r="T942" s="297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8"/>
      <c r="F943" s="288"/>
      <c r="G943" s="288"/>
      <c r="H943" s="288"/>
      <c r="I943" s="288"/>
      <c r="J943" s="288"/>
      <c r="K943" s="288"/>
      <c r="L943" s="288"/>
      <c r="M943" s="288"/>
      <c r="N943" s="288"/>
      <c r="O943" s="288"/>
      <c r="P943" s="291"/>
      <c r="Q943" s="288"/>
      <c r="R943" s="265"/>
      <c r="S943" s="297"/>
      <c r="T943" s="297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8"/>
      <c r="F944" s="288"/>
      <c r="G944" s="288"/>
      <c r="H944" s="288"/>
      <c r="I944" s="288"/>
      <c r="J944" s="288"/>
      <c r="K944" s="288"/>
      <c r="L944" s="288"/>
      <c r="M944" s="288"/>
      <c r="N944" s="288"/>
      <c r="O944" s="288"/>
      <c r="P944" s="291"/>
      <c r="Q944" s="288"/>
      <c r="R944" s="265"/>
      <c r="S944" s="297"/>
      <c r="T944" s="297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8"/>
      <c r="F945" s="288"/>
      <c r="G945" s="288"/>
      <c r="H945" s="288"/>
      <c r="I945" s="288"/>
      <c r="J945" s="288"/>
      <c r="K945" s="288"/>
      <c r="L945" s="288"/>
      <c r="M945" s="288"/>
      <c r="N945" s="288"/>
      <c r="O945" s="288"/>
      <c r="P945" s="291"/>
      <c r="Q945" s="288"/>
      <c r="R945" s="265"/>
      <c r="S945" s="297"/>
      <c r="T945" s="297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8"/>
      <c r="F946" s="288"/>
      <c r="G946" s="288"/>
      <c r="H946" s="288"/>
      <c r="I946" s="288"/>
      <c r="J946" s="288"/>
      <c r="K946" s="288"/>
      <c r="L946" s="288"/>
      <c r="M946" s="288"/>
      <c r="N946" s="288"/>
      <c r="O946" s="288"/>
      <c r="P946" s="291"/>
      <c r="Q946" s="288"/>
      <c r="R946" s="265"/>
      <c r="S946" s="297"/>
      <c r="T946" s="297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8"/>
      <c r="F947" s="288"/>
      <c r="G947" s="288"/>
      <c r="H947" s="288"/>
      <c r="I947" s="288"/>
      <c r="J947" s="288"/>
      <c r="K947" s="288"/>
      <c r="L947" s="288"/>
      <c r="M947" s="288"/>
      <c r="N947" s="288"/>
      <c r="O947" s="288"/>
      <c r="P947" s="291"/>
      <c r="Q947" s="288"/>
      <c r="R947" s="265"/>
      <c r="S947" s="297"/>
      <c r="T947" s="297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8"/>
      <c r="F948" s="288"/>
      <c r="G948" s="288"/>
      <c r="H948" s="288"/>
      <c r="I948" s="288"/>
      <c r="J948" s="288"/>
      <c r="K948" s="288"/>
      <c r="L948" s="288"/>
      <c r="M948" s="288"/>
      <c r="N948" s="288"/>
      <c r="O948" s="288"/>
      <c r="P948" s="291"/>
      <c r="Q948" s="288"/>
      <c r="R948" s="265"/>
      <c r="S948" s="297"/>
      <c r="T948" s="297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8"/>
      <c r="F949" s="288"/>
      <c r="G949" s="288"/>
      <c r="H949" s="288"/>
      <c r="I949" s="288"/>
      <c r="J949" s="288"/>
      <c r="K949" s="288"/>
      <c r="L949" s="288"/>
      <c r="M949" s="288"/>
      <c r="N949" s="288"/>
      <c r="O949" s="288"/>
      <c r="P949" s="291"/>
      <c r="Q949" s="288"/>
      <c r="R949" s="265"/>
      <c r="S949" s="297"/>
      <c r="T949" s="297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8"/>
      <c r="F950" s="288"/>
      <c r="G950" s="288"/>
      <c r="H950" s="288"/>
      <c r="I950" s="288"/>
      <c r="J950" s="288"/>
      <c r="K950" s="288"/>
      <c r="L950" s="288"/>
      <c r="M950" s="288"/>
      <c r="N950" s="288"/>
      <c r="O950" s="288"/>
      <c r="P950" s="291"/>
      <c r="Q950" s="288"/>
      <c r="R950" s="265"/>
      <c r="S950" s="297"/>
      <c r="T950" s="297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8"/>
      <c r="F951" s="288"/>
      <c r="G951" s="288"/>
      <c r="H951" s="288"/>
      <c r="I951" s="288"/>
      <c r="J951" s="288"/>
      <c r="K951" s="288"/>
      <c r="L951" s="288"/>
      <c r="M951" s="288"/>
      <c r="N951" s="288"/>
      <c r="O951" s="288"/>
      <c r="P951" s="291"/>
      <c r="Q951" s="288"/>
      <c r="R951" s="265"/>
      <c r="S951" s="297"/>
      <c r="T951" s="297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8"/>
      <c r="F952" s="288"/>
      <c r="G952" s="288"/>
      <c r="H952" s="288"/>
      <c r="I952" s="288"/>
      <c r="J952" s="288"/>
      <c r="K952" s="288"/>
      <c r="L952" s="288"/>
      <c r="M952" s="288"/>
      <c r="N952" s="288"/>
      <c r="O952" s="288"/>
      <c r="P952" s="291"/>
      <c r="Q952" s="288"/>
      <c r="R952" s="265"/>
      <c r="S952" s="297"/>
      <c r="T952" s="297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8"/>
      <c r="F953" s="288"/>
      <c r="G953" s="288"/>
      <c r="H953" s="288"/>
      <c r="I953" s="288"/>
      <c r="J953" s="288"/>
      <c r="K953" s="288"/>
      <c r="L953" s="288"/>
      <c r="M953" s="288"/>
      <c r="N953" s="288"/>
      <c r="O953" s="288"/>
      <c r="P953" s="291"/>
      <c r="Q953" s="288"/>
      <c r="R953" s="265"/>
      <c r="S953" s="297"/>
      <c r="T953" s="297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8"/>
      <c r="F954" s="288"/>
      <c r="G954" s="288"/>
      <c r="H954" s="288"/>
      <c r="I954" s="288"/>
      <c r="J954" s="288"/>
      <c r="K954" s="288"/>
      <c r="L954" s="288"/>
      <c r="M954" s="288"/>
      <c r="N954" s="288"/>
      <c r="O954" s="288"/>
      <c r="P954" s="291"/>
      <c r="Q954" s="288"/>
      <c r="R954" s="265"/>
      <c r="S954" s="297"/>
      <c r="T954" s="297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8"/>
      <c r="F955" s="288"/>
      <c r="G955" s="288"/>
      <c r="H955" s="288"/>
      <c r="I955" s="288"/>
      <c r="J955" s="288"/>
      <c r="K955" s="288"/>
      <c r="L955" s="288"/>
      <c r="M955" s="288"/>
      <c r="N955" s="288"/>
      <c r="O955" s="288"/>
      <c r="P955" s="291"/>
      <c r="Q955" s="288"/>
      <c r="R955" s="265"/>
      <c r="S955" s="297"/>
      <c r="T955" s="297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8"/>
      <c r="F956" s="288"/>
      <c r="G956" s="288"/>
      <c r="H956" s="288"/>
      <c r="I956" s="288"/>
      <c r="J956" s="288"/>
      <c r="K956" s="288"/>
      <c r="L956" s="288"/>
      <c r="M956" s="288"/>
      <c r="N956" s="288"/>
      <c r="O956" s="288"/>
      <c r="P956" s="291"/>
      <c r="Q956" s="288"/>
      <c r="R956" s="265"/>
      <c r="S956" s="297"/>
      <c r="T956" s="297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8"/>
      <c r="F957" s="288"/>
      <c r="G957" s="288"/>
      <c r="H957" s="288"/>
      <c r="I957" s="288"/>
      <c r="J957" s="288"/>
      <c r="K957" s="288"/>
      <c r="L957" s="288"/>
      <c r="M957" s="288"/>
      <c r="N957" s="288"/>
      <c r="O957" s="288"/>
      <c r="P957" s="291"/>
      <c r="Q957" s="288"/>
      <c r="R957" s="265"/>
      <c r="S957" s="297"/>
      <c r="T957" s="297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8"/>
      <c r="F958" s="288"/>
      <c r="G958" s="288"/>
      <c r="H958" s="288"/>
      <c r="I958" s="288"/>
      <c r="J958" s="288"/>
      <c r="K958" s="288"/>
      <c r="L958" s="288"/>
      <c r="M958" s="288"/>
      <c r="N958" s="288"/>
      <c r="O958" s="288"/>
      <c r="P958" s="291"/>
      <c r="Q958" s="288"/>
      <c r="R958" s="265"/>
      <c r="S958" s="297"/>
      <c r="T958" s="297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8"/>
      <c r="F959" s="288"/>
      <c r="G959" s="288"/>
      <c r="H959" s="288"/>
      <c r="I959" s="288"/>
      <c r="J959" s="288"/>
      <c r="K959" s="288"/>
      <c r="L959" s="288"/>
      <c r="M959" s="288"/>
      <c r="N959" s="288"/>
      <c r="O959" s="288"/>
      <c r="P959" s="291"/>
      <c r="Q959" s="288"/>
      <c r="R959" s="265"/>
      <c r="S959" s="297"/>
      <c r="T959" s="297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8"/>
      <c r="F960" s="288"/>
      <c r="G960" s="288"/>
      <c r="H960" s="288"/>
      <c r="I960" s="288"/>
      <c r="J960" s="288"/>
      <c r="K960" s="288"/>
      <c r="L960" s="288"/>
      <c r="M960" s="288"/>
      <c r="N960" s="288"/>
      <c r="O960" s="288"/>
      <c r="P960" s="291"/>
      <c r="Q960" s="288"/>
      <c r="R960" s="265"/>
      <c r="S960" s="297"/>
      <c r="T960" s="297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8"/>
      <c r="F961" s="288"/>
      <c r="G961" s="288"/>
      <c r="H961" s="288"/>
      <c r="I961" s="288"/>
      <c r="J961" s="288"/>
      <c r="K961" s="288"/>
      <c r="L961" s="288"/>
      <c r="M961" s="288"/>
      <c r="N961" s="288"/>
      <c r="O961" s="288"/>
      <c r="P961" s="291"/>
      <c r="Q961" s="288"/>
      <c r="R961" s="265"/>
      <c r="S961" s="297"/>
      <c r="T961" s="297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8"/>
      <c r="F962" s="288"/>
      <c r="G962" s="288"/>
      <c r="H962" s="288"/>
      <c r="I962" s="288"/>
      <c r="J962" s="288"/>
      <c r="K962" s="288"/>
      <c r="L962" s="288"/>
      <c r="M962" s="288"/>
      <c r="N962" s="288"/>
      <c r="O962" s="288"/>
      <c r="P962" s="291"/>
      <c r="Q962" s="288"/>
      <c r="R962" s="265"/>
      <c r="S962" s="297"/>
      <c r="T962" s="297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8"/>
      <c r="F963" s="288"/>
      <c r="G963" s="288"/>
      <c r="H963" s="288"/>
      <c r="I963" s="288"/>
      <c r="J963" s="288"/>
      <c r="K963" s="288"/>
      <c r="L963" s="288"/>
      <c r="M963" s="288"/>
      <c r="N963" s="288"/>
      <c r="O963" s="288"/>
      <c r="P963" s="291"/>
      <c r="Q963" s="288"/>
      <c r="R963" s="265"/>
      <c r="S963" s="297"/>
      <c r="T963" s="297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8"/>
      <c r="F964" s="288"/>
      <c r="G964" s="288"/>
      <c r="H964" s="288"/>
      <c r="I964" s="288"/>
      <c r="J964" s="288"/>
      <c r="K964" s="288"/>
      <c r="L964" s="288"/>
      <c r="M964" s="288"/>
      <c r="N964" s="288"/>
      <c r="O964" s="288"/>
      <c r="P964" s="291"/>
      <c r="Q964" s="288"/>
      <c r="R964" s="265"/>
      <c r="S964" s="297"/>
      <c r="T964" s="297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8"/>
      <c r="F965" s="288"/>
      <c r="G965" s="288"/>
      <c r="H965" s="288"/>
      <c r="I965" s="288"/>
      <c r="J965" s="288"/>
      <c r="K965" s="288"/>
      <c r="L965" s="288"/>
      <c r="M965" s="288"/>
      <c r="N965" s="288"/>
      <c r="O965" s="288"/>
      <c r="P965" s="291"/>
      <c r="Q965" s="288"/>
      <c r="R965" s="265"/>
      <c r="S965" s="297"/>
      <c r="T965" s="297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8"/>
      <c r="F966" s="288"/>
      <c r="G966" s="288"/>
      <c r="H966" s="288"/>
      <c r="I966" s="288"/>
      <c r="J966" s="288"/>
      <c r="K966" s="288"/>
      <c r="L966" s="288"/>
      <c r="M966" s="288"/>
      <c r="N966" s="288"/>
      <c r="O966" s="288"/>
      <c r="P966" s="291"/>
      <c r="Q966" s="288"/>
      <c r="R966" s="265"/>
      <c r="S966" s="297"/>
      <c r="T966" s="297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8"/>
      <c r="F967" s="288"/>
      <c r="G967" s="288"/>
      <c r="H967" s="288"/>
      <c r="I967" s="288"/>
      <c r="J967" s="288"/>
      <c r="K967" s="288"/>
      <c r="L967" s="288"/>
      <c r="M967" s="288"/>
      <c r="N967" s="288"/>
      <c r="O967" s="288"/>
      <c r="P967" s="291"/>
      <c r="Q967" s="288"/>
      <c r="R967" s="265"/>
      <c r="S967" s="297"/>
      <c r="T967" s="297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8"/>
      <c r="F968" s="288"/>
      <c r="G968" s="288"/>
      <c r="H968" s="288"/>
      <c r="I968" s="288"/>
      <c r="J968" s="288"/>
      <c r="K968" s="288"/>
      <c r="L968" s="288"/>
      <c r="M968" s="288"/>
      <c r="N968" s="288"/>
      <c r="O968" s="288"/>
      <c r="P968" s="291"/>
      <c r="Q968" s="288"/>
      <c r="R968" s="265"/>
      <c r="S968" s="297"/>
      <c r="T968" s="297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8"/>
      <c r="F969" s="288"/>
      <c r="G969" s="288"/>
      <c r="H969" s="288"/>
      <c r="I969" s="288"/>
      <c r="J969" s="288"/>
      <c r="K969" s="288"/>
      <c r="L969" s="288"/>
      <c r="M969" s="288"/>
      <c r="N969" s="288"/>
      <c r="O969" s="288"/>
      <c r="P969" s="291"/>
      <c r="Q969" s="288"/>
      <c r="R969" s="265"/>
      <c r="S969" s="297"/>
      <c r="T969" s="297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8"/>
      <c r="F970" s="288"/>
      <c r="G970" s="288"/>
      <c r="H970" s="288"/>
      <c r="I970" s="288"/>
      <c r="J970" s="288"/>
      <c r="K970" s="288"/>
      <c r="L970" s="288"/>
      <c r="M970" s="288"/>
      <c r="N970" s="288"/>
      <c r="O970" s="288"/>
      <c r="P970" s="291"/>
      <c r="Q970" s="288"/>
      <c r="R970" s="265"/>
      <c r="S970" s="297"/>
      <c r="T970" s="297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8"/>
      <c r="F971" s="288"/>
      <c r="G971" s="288"/>
      <c r="H971" s="288"/>
      <c r="I971" s="288"/>
      <c r="J971" s="288"/>
      <c r="K971" s="288"/>
      <c r="L971" s="288"/>
      <c r="M971" s="288"/>
      <c r="N971" s="288"/>
      <c r="O971" s="288"/>
      <c r="P971" s="291"/>
      <c r="Q971" s="288"/>
      <c r="R971" s="265"/>
      <c r="S971" s="297"/>
      <c r="T971" s="297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8"/>
      <c r="F972" s="288"/>
      <c r="G972" s="288"/>
      <c r="H972" s="288"/>
      <c r="I972" s="288"/>
      <c r="J972" s="288"/>
      <c r="K972" s="288"/>
      <c r="L972" s="288"/>
      <c r="M972" s="288"/>
      <c r="N972" s="288"/>
      <c r="O972" s="288"/>
      <c r="P972" s="291"/>
      <c r="Q972" s="288"/>
      <c r="R972" s="265"/>
      <c r="S972" s="297"/>
      <c r="T972" s="297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8"/>
      <c r="F973" s="288"/>
      <c r="G973" s="288"/>
      <c r="H973" s="288"/>
      <c r="I973" s="288"/>
      <c r="J973" s="288"/>
      <c r="K973" s="288"/>
      <c r="L973" s="288"/>
      <c r="M973" s="288"/>
      <c r="N973" s="288"/>
      <c r="O973" s="288"/>
      <c r="P973" s="291"/>
      <c r="Q973" s="288"/>
      <c r="R973" s="265"/>
      <c r="S973" s="297"/>
      <c r="T973" s="297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8"/>
      <c r="F974" s="288"/>
      <c r="G974" s="288"/>
      <c r="H974" s="288"/>
      <c r="I974" s="288"/>
      <c r="J974" s="288"/>
      <c r="K974" s="288"/>
      <c r="L974" s="288"/>
      <c r="M974" s="288"/>
      <c r="N974" s="288"/>
      <c r="O974" s="288"/>
      <c r="P974" s="291"/>
      <c r="Q974" s="288"/>
      <c r="R974" s="265"/>
      <c r="S974" s="297"/>
      <c r="T974" s="297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8"/>
      <c r="F975" s="288"/>
      <c r="G975" s="288"/>
      <c r="H975" s="288"/>
      <c r="I975" s="288"/>
      <c r="J975" s="288"/>
      <c r="K975" s="288"/>
      <c r="L975" s="288"/>
      <c r="M975" s="288"/>
      <c r="N975" s="288"/>
      <c r="O975" s="288"/>
      <c r="P975" s="291"/>
      <c r="Q975" s="288"/>
      <c r="R975" s="265"/>
      <c r="S975" s="297"/>
      <c r="T975" s="297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8"/>
      <c r="F976" s="288"/>
      <c r="G976" s="288"/>
      <c r="H976" s="288"/>
      <c r="I976" s="288"/>
      <c r="J976" s="288"/>
      <c r="K976" s="288"/>
      <c r="L976" s="288"/>
      <c r="M976" s="288"/>
      <c r="N976" s="288"/>
      <c r="O976" s="288"/>
      <c r="P976" s="291"/>
      <c r="Q976" s="288"/>
      <c r="R976" s="265"/>
      <c r="S976" s="297"/>
      <c r="T976" s="297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8"/>
      <c r="F977" s="288"/>
      <c r="G977" s="288"/>
      <c r="H977" s="288"/>
      <c r="I977" s="288"/>
      <c r="J977" s="288"/>
      <c r="K977" s="288"/>
      <c r="L977" s="288"/>
      <c r="M977" s="288"/>
      <c r="N977" s="288"/>
      <c r="O977" s="288"/>
      <c r="P977" s="291"/>
      <c r="Q977" s="288"/>
      <c r="R977" s="265"/>
      <c r="S977" s="297"/>
      <c r="T977" s="297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8"/>
      <c r="F978" s="288"/>
      <c r="G978" s="288"/>
      <c r="H978" s="288"/>
      <c r="I978" s="288"/>
      <c r="J978" s="288"/>
      <c r="K978" s="288"/>
      <c r="L978" s="288"/>
      <c r="M978" s="288"/>
      <c r="N978" s="288"/>
      <c r="O978" s="288"/>
      <c r="P978" s="291"/>
      <c r="Q978" s="288"/>
      <c r="R978" s="265"/>
      <c r="S978" s="297"/>
      <c r="T978" s="297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8"/>
      <c r="F979" s="288"/>
      <c r="G979" s="288"/>
      <c r="H979" s="288"/>
      <c r="I979" s="288"/>
      <c r="J979" s="288"/>
      <c r="K979" s="288"/>
      <c r="L979" s="288"/>
      <c r="M979" s="288"/>
      <c r="N979" s="288"/>
      <c r="O979" s="288"/>
      <c r="P979" s="291"/>
      <c r="Q979" s="288"/>
      <c r="R979" s="265"/>
      <c r="S979" s="297"/>
      <c r="T979" s="297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8"/>
      <c r="F980" s="288"/>
      <c r="G980" s="288"/>
      <c r="H980" s="288"/>
      <c r="I980" s="288"/>
      <c r="J980" s="288"/>
      <c r="K980" s="288"/>
      <c r="L980" s="288"/>
      <c r="M980" s="288"/>
      <c r="N980" s="288"/>
      <c r="O980" s="288"/>
      <c r="P980" s="291"/>
      <c r="Q980" s="288"/>
      <c r="R980" s="265"/>
      <c r="S980" s="297"/>
      <c r="T980" s="297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8"/>
      <c r="F981" s="288"/>
      <c r="G981" s="288"/>
      <c r="H981" s="288"/>
      <c r="I981" s="288"/>
      <c r="J981" s="288"/>
      <c r="K981" s="288"/>
      <c r="L981" s="288"/>
      <c r="M981" s="288"/>
      <c r="N981" s="288"/>
      <c r="O981" s="288"/>
      <c r="P981" s="291"/>
      <c r="Q981" s="288"/>
      <c r="R981" s="265"/>
      <c r="S981" s="297"/>
      <c r="T981" s="297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8"/>
      <c r="F982" s="288"/>
      <c r="G982" s="288"/>
      <c r="H982" s="288"/>
      <c r="I982" s="288"/>
      <c r="J982" s="288"/>
      <c r="K982" s="288"/>
      <c r="L982" s="288"/>
      <c r="M982" s="288"/>
      <c r="N982" s="288"/>
      <c r="O982" s="288"/>
      <c r="P982" s="291"/>
      <c r="Q982" s="288"/>
      <c r="R982" s="265"/>
      <c r="S982" s="297"/>
      <c r="T982" s="297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8"/>
      <c r="F983" s="288"/>
      <c r="G983" s="288"/>
      <c r="H983" s="288"/>
      <c r="I983" s="288"/>
      <c r="J983" s="288"/>
      <c r="K983" s="288"/>
      <c r="L983" s="288"/>
      <c r="M983" s="288"/>
      <c r="N983" s="288"/>
      <c r="O983" s="288"/>
      <c r="P983" s="291"/>
      <c r="Q983" s="288"/>
      <c r="R983" s="265"/>
      <c r="S983" s="297"/>
      <c r="T983" s="297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8"/>
      <c r="F984" s="288"/>
      <c r="G984" s="288"/>
      <c r="H984" s="288"/>
      <c r="I984" s="288"/>
      <c r="J984" s="288"/>
      <c r="K984" s="288"/>
      <c r="L984" s="288"/>
      <c r="M984" s="288"/>
      <c r="N984" s="288"/>
      <c r="O984" s="288"/>
      <c r="P984" s="291"/>
      <c r="Q984" s="288"/>
      <c r="R984" s="265"/>
      <c r="S984" s="297"/>
      <c r="T984" s="297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8"/>
      <c r="F985" s="288"/>
      <c r="G985" s="288"/>
      <c r="H985" s="288"/>
      <c r="I985" s="288"/>
      <c r="J985" s="288"/>
      <c r="K985" s="288"/>
      <c r="L985" s="288"/>
      <c r="M985" s="288"/>
      <c r="N985" s="288"/>
      <c r="O985" s="288"/>
      <c r="P985" s="291"/>
      <c r="Q985" s="288"/>
      <c r="R985" s="265"/>
      <c r="S985" s="297"/>
      <c r="T985" s="297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8"/>
      <c r="F986" s="288"/>
      <c r="G986" s="288"/>
      <c r="H986" s="288"/>
      <c r="I986" s="288"/>
      <c r="J986" s="288"/>
      <c r="K986" s="288"/>
      <c r="L986" s="288"/>
      <c r="M986" s="288"/>
      <c r="N986" s="288"/>
      <c r="O986" s="288"/>
      <c r="P986" s="291"/>
      <c r="Q986" s="288"/>
      <c r="R986" s="265"/>
      <c r="S986" s="297"/>
      <c r="T986" s="297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8"/>
      <c r="F987" s="288"/>
      <c r="G987" s="288"/>
      <c r="H987" s="288"/>
      <c r="I987" s="288"/>
      <c r="J987" s="288"/>
      <c r="K987" s="288"/>
      <c r="L987" s="288"/>
      <c r="M987" s="288"/>
      <c r="N987" s="288"/>
      <c r="O987" s="288"/>
      <c r="P987" s="291"/>
      <c r="Q987" s="288"/>
      <c r="R987" s="265"/>
      <c r="S987" s="297"/>
      <c r="T987" s="297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8"/>
      <c r="F988" s="288"/>
      <c r="G988" s="288"/>
      <c r="H988" s="288"/>
      <c r="I988" s="288"/>
      <c r="J988" s="288"/>
      <c r="K988" s="288"/>
      <c r="L988" s="288"/>
      <c r="M988" s="288"/>
      <c r="N988" s="288"/>
      <c r="O988" s="288"/>
      <c r="P988" s="291"/>
      <c r="Q988" s="288"/>
      <c r="R988" s="265"/>
      <c r="S988" s="297"/>
      <c r="T988" s="297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76"/>
  <sheetViews>
    <sheetView tabSelected="1" topLeftCell="D60" zoomScale="80" zoomScaleNormal="80" workbookViewId="0">
      <selection activeCell="P51" sqref="P51:P70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23.125" style="193" customWidth="1"/>
    <col min="6" max="6" width="12.25" style="290" customWidth="1"/>
    <col min="7" max="7" width="4.25" style="193" customWidth="1"/>
    <col min="8" max="8" width="4.75" style="193" customWidth="1"/>
    <col min="9" max="9" width="6.5" style="193" customWidth="1"/>
    <col min="10" max="12" width="4.25" style="193" customWidth="1"/>
    <col min="13" max="13" width="9.75" style="193" customWidth="1"/>
    <col min="14" max="14" width="8" style="193" customWidth="1"/>
    <col min="15" max="15" width="6.75" style="193" customWidth="1"/>
    <col min="16" max="16" width="11.75" style="193" customWidth="1"/>
    <col min="17" max="28" width="6.75" style="193" customWidth="1"/>
    <col min="29" max="29" width="9.25" style="193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5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46</v>
      </c>
      <c r="AC1" s="99"/>
      <c r="AD1" s="99"/>
    </row>
    <row r="2" spans="1:30" ht="19.5" customHeight="1">
      <c r="A2" s="369" t="s">
        <v>1</v>
      </c>
      <c r="B2" s="344"/>
      <c r="C2" s="344"/>
      <c r="D2" s="344"/>
      <c r="E2" s="344"/>
      <c r="F2" s="344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72" t="s">
        <v>2</v>
      </c>
      <c r="W2" s="344"/>
      <c r="X2" s="344"/>
      <c r="Y2" s="344"/>
      <c r="Z2" s="344"/>
      <c r="AA2" s="344"/>
      <c r="AB2" s="344"/>
      <c r="AC2" s="344"/>
      <c r="AD2" s="196"/>
    </row>
    <row r="3" spans="1:30" ht="23.25" customHeight="1">
      <c r="A3" s="368" t="s">
        <v>3</v>
      </c>
      <c r="B3" s="344"/>
      <c r="C3" s="344"/>
      <c r="D3" s="344"/>
      <c r="E3" s="344"/>
      <c r="F3" s="344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70" t="s">
        <v>4</v>
      </c>
      <c r="W3" s="344"/>
      <c r="X3" s="344"/>
      <c r="Y3" s="344"/>
      <c r="Z3" s="344"/>
      <c r="AA3" s="344"/>
      <c r="AB3" s="344"/>
      <c r="AC3" s="344"/>
      <c r="AD3" s="195"/>
    </row>
    <row r="4" spans="1:30" ht="39" customHeight="1">
      <c r="A4" s="374" t="s">
        <v>516</v>
      </c>
      <c r="B4" s="375"/>
      <c r="C4" s="375"/>
      <c r="D4" s="375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5"/>
    </row>
    <row r="5" spans="1:30" ht="26.25" customHeight="1">
      <c r="A5" s="376" t="s">
        <v>141</v>
      </c>
      <c r="B5" s="375"/>
      <c r="C5" s="375"/>
      <c r="D5" s="375"/>
      <c r="E5" s="375"/>
      <c r="F5" s="375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  <c r="S5" s="375"/>
      <c r="T5" s="375"/>
      <c r="U5" s="375"/>
      <c r="V5" s="375"/>
      <c r="W5" s="375"/>
      <c r="X5" s="375"/>
      <c r="Y5" s="375"/>
      <c r="Z5" s="375"/>
      <c r="AA5" s="375"/>
      <c r="AB5" s="375"/>
      <c r="AC5" s="375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64" t="s">
        <v>5</v>
      </c>
      <c r="B7" s="361" t="s">
        <v>6</v>
      </c>
      <c r="C7" s="349"/>
      <c r="D7" s="356" t="s">
        <v>142</v>
      </c>
      <c r="E7" s="364" t="s">
        <v>47</v>
      </c>
      <c r="F7" s="364" t="s">
        <v>48</v>
      </c>
      <c r="G7" s="434" t="s">
        <v>49</v>
      </c>
      <c r="H7" s="436" t="s">
        <v>7</v>
      </c>
      <c r="I7" s="346"/>
      <c r="J7" s="346"/>
      <c r="K7" s="346"/>
      <c r="L7" s="346"/>
      <c r="M7" s="346"/>
      <c r="N7" s="346"/>
      <c r="O7" s="346"/>
      <c r="P7" s="346"/>
      <c r="Q7" s="346"/>
      <c r="R7" s="367"/>
      <c r="S7" s="428" t="s">
        <v>50</v>
      </c>
      <c r="T7" s="353" t="s">
        <v>51</v>
      </c>
      <c r="U7" s="428" t="s">
        <v>52</v>
      </c>
      <c r="V7" s="353" t="s">
        <v>9</v>
      </c>
      <c r="W7" s="428" t="s">
        <v>53</v>
      </c>
      <c r="X7" s="416" t="s">
        <v>10</v>
      </c>
      <c r="Y7" s="416" t="s">
        <v>11</v>
      </c>
      <c r="Z7" s="416" t="s">
        <v>12</v>
      </c>
      <c r="AA7" s="416" t="s">
        <v>13</v>
      </c>
      <c r="AB7" s="416" t="s">
        <v>522</v>
      </c>
      <c r="AC7" s="417" t="s">
        <v>521</v>
      </c>
      <c r="AD7" s="35"/>
    </row>
    <row r="8" spans="1:30" ht="24.75" customHeight="1">
      <c r="A8" s="365"/>
      <c r="B8" s="362"/>
      <c r="C8" s="363"/>
      <c r="D8" s="445"/>
      <c r="E8" s="365"/>
      <c r="F8" s="365"/>
      <c r="G8" s="365"/>
      <c r="H8" s="435" t="s">
        <v>54</v>
      </c>
      <c r="I8" s="367"/>
      <c r="J8" s="125" t="s">
        <v>55</v>
      </c>
      <c r="K8" s="439" t="s">
        <v>56</v>
      </c>
      <c r="L8" s="367"/>
      <c r="M8" s="353" t="s">
        <v>15</v>
      </c>
      <c r="N8" s="353" t="s">
        <v>16</v>
      </c>
      <c r="O8" s="353" t="s">
        <v>17</v>
      </c>
      <c r="P8" s="353" t="s">
        <v>18</v>
      </c>
      <c r="Q8" s="353" t="s">
        <v>19</v>
      </c>
      <c r="R8" s="353" t="s">
        <v>20</v>
      </c>
      <c r="S8" s="365"/>
      <c r="T8" s="365"/>
      <c r="U8" s="365"/>
      <c r="V8" s="365"/>
      <c r="W8" s="365"/>
      <c r="X8" s="365"/>
      <c r="Y8" s="365"/>
      <c r="Z8" s="365"/>
      <c r="AA8" s="365"/>
      <c r="AB8" s="365"/>
      <c r="AC8" s="365"/>
      <c r="AD8" s="35"/>
    </row>
    <row r="9" spans="1:30" ht="84.75" customHeight="1">
      <c r="A9" s="360"/>
      <c r="B9" s="350"/>
      <c r="C9" s="352"/>
      <c r="D9" s="446"/>
      <c r="E9" s="360"/>
      <c r="F9" s="360"/>
      <c r="G9" s="360"/>
      <c r="H9" s="36" t="s">
        <v>57</v>
      </c>
      <c r="I9" s="36" t="s">
        <v>58</v>
      </c>
      <c r="J9" s="437" t="s">
        <v>59</v>
      </c>
      <c r="K9" s="36" t="s">
        <v>57</v>
      </c>
      <c r="L9" s="36" t="s">
        <v>58</v>
      </c>
      <c r="M9" s="360"/>
      <c r="N9" s="360"/>
      <c r="O9" s="360"/>
      <c r="P9" s="360"/>
      <c r="Q9" s="360"/>
      <c r="R9" s="360"/>
      <c r="S9" s="365"/>
      <c r="T9" s="360"/>
      <c r="U9" s="365"/>
      <c r="V9" s="360"/>
      <c r="W9" s="365"/>
      <c r="X9" s="360"/>
      <c r="Y9" s="360"/>
      <c r="Z9" s="360"/>
      <c r="AA9" s="360"/>
      <c r="AB9" s="360"/>
      <c r="AC9" s="360"/>
      <c r="AD9" s="35"/>
    </row>
    <row r="10" spans="1:30" ht="15.75">
      <c r="A10" s="13" t="s">
        <v>24</v>
      </c>
      <c r="B10" s="198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438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60"/>
      <c r="T10" s="14" t="s">
        <v>39</v>
      </c>
      <c r="U10" s="360"/>
      <c r="V10" s="40" t="s">
        <v>40</v>
      </c>
      <c r="W10" s="360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104">
        <v>1</v>
      </c>
      <c r="B11" s="60" t="s">
        <v>65</v>
      </c>
      <c r="C11" s="61" t="s">
        <v>66</v>
      </c>
      <c r="D11" s="42">
        <v>21100094402</v>
      </c>
      <c r="E11" s="43" t="s">
        <v>67</v>
      </c>
      <c r="F11" s="184" t="s">
        <v>68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396">
        <v>157.5</v>
      </c>
      <c r="O11" s="383">
        <v>0</v>
      </c>
      <c r="P11" s="418">
        <f>SUM(M11:M30)+N11+O11</f>
        <v>862.5</v>
      </c>
      <c r="Q11" s="383">
        <v>0</v>
      </c>
      <c r="R11" s="381">
        <v>0</v>
      </c>
      <c r="S11" s="387">
        <v>450</v>
      </c>
      <c r="T11" s="383">
        <v>450</v>
      </c>
      <c r="U11" s="387">
        <v>112</v>
      </c>
      <c r="V11" s="385">
        <v>112</v>
      </c>
      <c r="W11" s="387">
        <v>56</v>
      </c>
      <c r="X11" s="385">
        <v>56</v>
      </c>
      <c r="Y11" s="418">
        <f>ROUND((P11-T11),1)</f>
        <v>412.5</v>
      </c>
      <c r="Z11" s="412">
        <f>IF(OR(SUM(V11:V30)="",SUM(Q11:Q30)=""),0,IF(OR(SUM(U11:U30)=320,SUM(V11:V30)&gt;0),ROUND((SUM(Q11:Q30)-SUM(V11:V30)),1),0))</f>
        <v>-112</v>
      </c>
      <c r="AA11" s="412">
        <f>IF(OR(SUM(X11:X30)="",SUM(R11:R30)=""),0,IF(OR(SUM(W11:W30)=160,SUM(X11:X30)&gt;0),ROUND((SUM(R11:R30)-SUM(X11:X30)),1),0))</f>
        <v>-56</v>
      </c>
      <c r="AB11" s="383"/>
      <c r="AC11" s="406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67</v>
      </c>
      <c r="F12" s="184" t="s">
        <v>69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65"/>
      <c r="O12" s="365"/>
      <c r="P12" s="365"/>
      <c r="Q12" s="365"/>
      <c r="R12" s="365"/>
      <c r="S12" s="365"/>
      <c r="T12" s="365"/>
      <c r="U12" s="365"/>
      <c r="V12" s="365"/>
      <c r="W12" s="365"/>
      <c r="X12" s="365"/>
      <c r="Y12" s="365"/>
      <c r="Z12" s="365"/>
      <c r="AA12" s="365"/>
      <c r="AB12" s="365"/>
      <c r="AC12" s="365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186</v>
      </c>
      <c r="F13" s="184" t="s">
        <v>143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65"/>
      <c r="O13" s="365"/>
      <c r="P13" s="365"/>
      <c r="Q13" s="365"/>
      <c r="R13" s="365"/>
      <c r="S13" s="365"/>
      <c r="T13" s="365"/>
      <c r="U13" s="365"/>
      <c r="V13" s="365"/>
      <c r="W13" s="365"/>
      <c r="X13" s="365"/>
      <c r="Y13" s="365"/>
      <c r="Z13" s="365"/>
      <c r="AA13" s="365"/>
      <c r="AB13" s="365"/>
      <c r="AC13" s="365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45</v>
      </c>
      <c r="F14" s="184" t="s">
        <v>144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65"/>
      <c r="O14" s="365"/>
      <c r="P14" s="365"/>
      <c r="Q14" s="365"/>
      <c r="R14" s="365"/>
      <c r="S14" s="365"/>
      <c r="T14" s="365"/>
      <c r="U14" s="365"/>
      <c r="V14" s="365"/>
      <c r="W14" s="365"/>
      <c r="X14" s="365"/>
      <c r="Y14" s="365"/>
      <c r="Z14" s="365"/>
      <c r="AA14" s="365"/>
      <c r="AB14" s="365"/>
      <c r="AC14" s="365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45</v>
      </c>
      <c r="F15" s="184" t="s">
        <v>145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65"/>
      <c r="O15" s="365"/>
      <c r="P15" s="365"/>
      <c r="Q15" s="365"/>
      <c r="R15" s="365"/>
      <c r="S15" s="365"/>
      <c r="T15" s="365"/>
      <c r="U15" s="365"/>
      <c r="V15" s="365"/>
      <c r="W15" s="365"/>
      <c r="X15" s="365"/>
      <c r="Y15" s="365"/>
      <c r="Z15" s="365"/>
      <c r="AA15" s="365"/>
      <c r="AB15" s="365"/>
      <c r="AC15" s="365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45</v>
      </c>
      <c r="F16" s="184" t="s">
        <v>146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65"/>
      <c r="O16" s="365"/>
      <c r="P16" s="365"/>
      <c r="Q16" s="365"/>
      <c r="R16" s="365"/>
      <c r="S16" s="365"/>
      <c r="T16" s="365"/>
      <c r="U16" s="365"/>
      <c r="V16" s="365"/>
      <c r="W16" s="365"/>
      <c r="X16" s="365"/>
      <c r="Y16" s="365"/>
      <c r="Z16" s="365"/>
      <c r="AA16" s="365"/>
      <c r="AB16" s="365"/>
      <c r="AC16" s="365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45</v>
      </c>
      <c r="F17" s="184" t="s">
        <v>147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80"/>
      <c r="O17" s="380"/>
      <c r="P17" s="380"/>
      <c r="Q17" s="380"/>
      <c r="R17" s="380"/>
      <c r="S17" s="380"/>
      <c r="T17" s="380"/>
      <c r="U17" s="380"/>
      <c r="V17" s="380"/>
      <c r="W17" s="380"/>
      <c r="X17" s="380"/>
      <c r="Y17" s="380"/>
      <c r="Z17" s="380"/>
      <c r="AA17" s="380"/>
      <c r="AB17" s="380"/>
      <c r="AC17" s="380"/>
      <c r="AD17" s="83"/>
    </row>
    <row r="18" spans="1:30" ht="18" customHeight="1">
      <c r="A18" s="121"/>
      <c r="B18" s="107"/>
      <c r="C18" s="108"/>
      <c r="D18" s="42"/>
      <c r="E18" s="185" t="s">
        <v>234</v>
      </c>
      <c r="F18" s="44" t="s">
        <v>146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80"/>
      <c r="O18" s="380"/>
      <c r="P18" s="380"/>
      <c r="Q18" s="380"/>
      <c r="R18" s="380"/>
      <c r="S18" s="380"/>
      <c r="T18" s="380"/>
      <c r="U18" s="380"/>
      <c r="V18" s="380"/>
      <c r="W18" s="380"/>
      <c r="X18" s="380"/>
      <c r="Y18" s="380"/>
      <c r="Z18" s="380"/>
      <c r="AA18" s="380"/>
      <c r="AB18" s="380"/>
      <c r="AC18" s="380"/>
      <c r="AD18" s="83"/>
    </row>
    <row r="19" spans="1:30" ht="18" customHeight="1">
      <c r="A19" s="121"/>
      <c r="B19" s="107"/>
      <c r="C19" s="108"/>
      <c r="D19" s="42"/>
      <c r="E19" s="185" t="s">
        <v>234</v>
      </c>
      <c r="F19" s="44" t="s">
        <v>232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80"/>
      <c r="O19" s="380"/>
      <c r="P19" s="380"/>
      <c r="Q19" s="380"/>
      <c r="R19" s="380"/>
      <c r="S19" s="380"/>
      <c r="T19" s="380"/>
      <c r="U19" s="380"/>
      <c r="V19" s="380"/>
      <c r="W19" s="380"/>
      <c r="X19" s="380"/>
      <c r="Y19" s="380"/>
      <c r="Z19" s="380"/>
      <c r="AA19" s="380"/>
      <c r="AB19" s="380"/>
      <c r="AC19" s="380"/>
      <c r="AD19" s="83"/>
    </row>
    <row r="20" spans="1:30" ht="18" customHeight="1">
      <c r="A20" s="121"/>
      <c r="B20" s="107"/>
      <c r="C20" s="108"/>
      <c r="D20" s="42"/>
      <c r="E20" s="59" t="s">
        <v>67</v>
      </c>
      <c r="F20" s="44" t="s">
        <v>185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80"/>
      <c r="O20" s="380"/>
      <c r="P20" s="380"/>
      <c r="Q20" s="380"/>
      <c r="R20" s="380"/>
      <c r="S20" s="380"/>
      <c r="T20" s="380"/>
      <c r="U20" s="380"/>
      <c r="V20" s="380"/>
      <c r="W20" s="380"/>
      <c r="X20" s="380"/>
      <c r="Y20" s="380"/>
      <c r="Z20" s="380"/>
      <c r="AA20" s="380"/>
      <c r="AB20" s="380"/>
      <c r="AC20" s="380"/>
      <c r="AD20" s="83"/>
    </row>
    <row r="21" spans="1:30" ht="18" customHeight="1">
      <c r="A21" s="121"/>
      <c r="B21" s="107"/>
      <c r="C21" s="108"/>
      <c r="D21" s="42"/>
      <c r="E21" s="59" t="s">
        <v>345</v>
      </c>
      <c r="F21" s="184" t="s">
        <v>143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80"/>
      <c r="O21" s="380"/>
      <c r="P21" s="380"/>
      <c r="Q21" s="380"/>
      <c r="R21" s="380"/>
      <c r="S21" s="380"/>
      <c r="T21" s="380"/>
      <c r="U21" s="380"/>
      <c r="V21" s="380"/>
      <c r="W21" s="380"/>
      <c r="X21" s="380"/>
      <c r="Y21" s="380"/>
      <c r="Z21" s="380"/>
      <c r="AA21" s="380"/>
      <c r="AB21" s="380"/>
      <c r="AC21" s="380"/>
      <c r="AD21" s="83"/>
    </row>
    <row r="22" spans="1:30" ht="18" hidden="1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80"/>
      <c r="O22" s="380"/>
      <c r="P22" s="380"/>
      <c r="Q22" s="380"/>
      <c r="R22" s="380"/>
      <c r="S22" s="380"/>
      <c r="T22" s="380"/>
      <c r="U22" s="380"/>
      <c r="V22" s="380"/>
      <c r="W22" s="380"/>
      <c r="X22" s="380"/>
      <c r="Y22" s="380"/>
      <c r="Z22" s="380"/>
      <c r="AA22" s="380"/>
      <c r="AB22" s="380"/>
      <c r="AC22" s="380"/>
      <c r="AD22" s="83"/>
    </row>
    <row r="23" spans="1:30" ht="18" hidden="1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80"/>
      <c r="O23" s="380"/>
      <c r="P23" s="380"/>
      <c r="Q23" s="380"/>
      <c r="R23" s="380"/>
      <c r="S23" s="380"/>
      <c r="T23" s="380"/>
      <c r="U23" s="380"/>
      <c r="V23" s="380"/>
      <c r="W23" s="380"/>
      <c r="X23" s="380"/>
      <c r="Y23" s="380"/>
      <c r="Z23" s="380"/>
      <c r="AA23" s="380"/>
      <c r="AB23" s="380"/>
      <c r="AC23" s="380"/>
      <c r="AD23" s="83"/>
    </row>
    <row r="24" spans="1:30" ht="18" hidden="1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80"/>
      <c r="O24" s="380"/>
      <c r="P24" s="380"/>
      <c r="Q24" s="380"/>
      <c r="R24" s="380"/>
      <c r="S24" s="380"/>
      <c r="T24" s="380"/>
      <c r="U24" s="380"/>
      <c r="V24" s="380"/>
      <c r="W24" s="380"/>
      <c r="X24" s="380"/>
      <c r="Y24" s="380"/>
      <c r="Z24" s="380"/>
      <c r="AA24" s="380"/>
      <c r="AB24" s="380"/>
      <c r="AC24" s="380"/>
      <c r="AD24" s="83"/>
    </row>
    <row r="25" spans="1:30" ht="18" hidden="1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80"/>
      <c r="O25" s="380"/>
      <c r="P25" s="380"/>
      <c r="Q25" s="380"/>
      <c r="R25" s="380"/>
      <c r="S25" s="380"/>
      <c r="T25" s="380"/>
      <c r="U25" s="380"/>
      <c r="V25" s="380"/>
      <c r="W25" s="380"/>
      <c r="X25" s="380"/>
      <c r="Y25" s="380"/>
      <c r="Z25" s="380"/>
      <c r="AA25" s="380"/>
      <c r="AB25" s="380"/>
      <c r="AC25" s="380"/>
      <c r="AD25" s="83"/>
    </row>
    <row r="26" spans="1:30" ht="18" hidden="1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80"/>
      <c r="O26" s="380"/>
      <c r="P26" s="380"/>
      <c r="Q26" s="380"/>
      <c r="R26" s="380"/>
      <c r="S26" s="380"/>
      <c r="T26" s="380"/>
      <c r="U26" s="380"/>
      <c r="V26" s="380"/>
      <c r="W26" s="380"/>
      <c r="X26" s="380"/>
      <c r="Y26" s="380"/>
      <c r="Z26" s="380"/>
      <c r="AA26" s="380"/>
      <c r="AB26" s="380"/>
      <c r="AC26" s="380"/>
      <c r="AD26" s="83"/>
    </row>
    <row r="27" spans="1:30" ht="18" hidden="1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80"/>
      <c r="O27" s="380"/>
      <c r="P27" s="380"/>
      <c r="Q27" s="380"/>
      <c r="R27" s="380"/>
      <c r="S27" s="380"/>
      <c r="T27" s="380"/>
      <c r="U27" s="380"/>
      <c r="V27" s="380"/>
      <c r="W27" s="380"/>
      <c r="X27" s="380"/>
      <c r="Y27" s="380"/>
      <c r="Z27" s="380"/>
      <c r="AA27" s="380"/>
      <c r="AB27" s="380"/>
      <c r="AC27" s="380"/>
      <c r="AD27" s="83"/>
    </row>
    <row r="28" spans="1:30" ht="18" hidden="1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80"/>
      <c r="O28" s="380"/>
      <c r="P28" s="380"/>
      <c r="Q28" s="380"/>
      <c r="R28" s="380"/>
      <c r="S28" s="380"/>
      <c r="T28" s="380"/>
      <c r="U28" s="380"/>
      <c r="V28" s="380"/>
      <c r="W28" s="380"/>
      <c r="X28" s="380"/>
      <c r="Y28" s="380"/>
      <c r="Z28" s="380"/>
      <c r="AA28" s="380"/>
      <c r="AB28" s="380"/>
      <c r="AC28" s="380"/>
      <c r="AD28" s="83"/>
    </row>
    <row r="29" spans="1:30" ht="20.25" hidden="1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65"/>
      <c r="O29" s="365"/>
      <c r="P29" s="365"/>
      <c r="Q29" s="365"/>
      <c r="R29" s="365"/>
      <c r="S29" s="365"/>
      <c r="T29" s="365"/>
      <c r="U29" s="365"/>
      <c r="V29" s="365"/>
      <c r="W29" s="365"/>
      <c r="X29" s="365"/>
      <c r="Y29" s="365"/>
      <c r="Z29" s="365"/>
      <c r="AA29" s="365"/>
      <c r="AB29" s="365"/>
      <c r="AC29" s="365"/>
      <c r="AD29" s="83"/>
    </row>
    <row r="30" spans="1:30" ht="18" hidden="1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60"/>
      <c r="O30" s="360"/>
      <c r="P30" s="360"/>
      <c r="Q30" s="360"/>
      <c r="R30" s="360"/>
      <c r="S30" s="360"/>
      <c r="T30" s="360"/>
      <c r="U30" s="360"/>
      <c r="V30" s="360"/>
      <c r="W30" s="360"/>
      <c r="X30" s="360"/>
      <c r="Y30" s="360"/>
      <c r="Z30" s="360"/>
      <c r="AA30" s="360"/>
      <c r="AB30" s="360"/>
      <c r="AC30" s="360"/>
      <c r="AD30" s="83"/>
    </row>
    <row r="31" spans="1:30" ht="18.75" customHeight="1">
      <c r="A31" s="104">
        <v>2</v>
      </c>
      <c r="B31" s="134" t="s">
        <v>80</v>
      </c>
      <c r="C31" s="135" t="s">
        <v>81</v>
      </c>
      <c r="D31" s="126">
        <v>50600115501</v>
      </c>
      <c r="E31" s="127" t="s">
        <v>301</v>
      </c>
      <c r="F31" s="128" t="s">
        <v>262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396">
        <v>213.8</v>
      </c>
      <c r="O31" s="383">
        <v>0</v>
      </c>
      <c r="P31" s="381">
        <f>SUM(M31:M50)+N31+O31</f>
        <v>949.90000000000009</v>
      </c>
      <c r="Q31" s="383">
        <v>0</v>
      </c>
      <c r="R31" s="381">
        <v>0</v>
      </c>
      <c r="S31" s="387">
        <v>450</v>
      </c>
      <c r="T31" s="383">
        <v>450</v>
      </c>
      <c r="U31" s="387">
        <v>112</v>
      </c>
      <c r="V31" s="385">
        <v>112</v>
      </c>
      <c r="W31" s="387">
        <v>56</v>
      </c>
      <c r="X31" s="383">
        <v>56</v>
      </c>
      <c r="Y31" s="381">
        <f>ROUND((P31-T31),1)</f>
        <v>499.9</v>
      </c>
      <c r="Z31" s="379">
        <f>IF(OR(SUM(V31)="",SUM(Q31)=""),0,IF(OR(SUM(U31)=320,SUM(V31)&gt;0),ROUND((SUM(Q31)-SUM(V31)),1),0))</f>
        <v>-112</v>
      </c>
      <c r="AA31" s="379">
        <f>IF(OR(SUM(X31)="",SUM(R31)=""),0,IF(OR(SUM(W31)=160,SUM(X31)&gt;0),ROUND((SUM(R31)-SUM(X31)),1),0))</f>
        <v>-56</v>
      </c>
      <c r="AB31" s="414"/>
      <c r="AC31" s="392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470</v>
      </c>
      <c r="F32" s="128" t="s">
        <v>411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397"/>
      <c r="O32" s="384"/>
      <c r="P32" s="382"/>
      <c r="Q32" s="384"/>
      <c r="R32" s="382"/>
      <c r="S32" s="388"/>
      <c r="T32" s="384"/>
      <c r="U32" s="388"/>
      <c r="V32" s="386"/>
      <c r="W32" s="388"/>
      <c r="X32" s="384"/>
      <c r="Y32" s="382"/>
      <c r="Z32" s="389"/>
      <c r="AA32" s="389"/>
      <c r="AB32" s="415"/>
      <c r="AC32" s="393"/>
      <c r="AD32" s="83"/>
    </row>
    <row r="33" spans="1:30" s="225" customFormat="1" ht="18.75" customHeight="1">
      <c r="A33" s="121"/>
      <c r="B33" s="130"/>
      <c r="C33" s="131"/>
      <c r="D33" s="126"/>
      <c r="E33" s="127" t="s">
        <v>471</v>
      </c>
      <c r="F33" s="128" t="s">
        <v>469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397"/>
      <c r="O33" s="384"/>
      <c r="P33" s="382"/>
      <c r="Q33" s="384"/>
      <c r="R33" s="382"/>
      <c r="S33" s="388"/>
      <c r="T33" s="384"/>
      <c r="U33" s="388"/>
      <c r="V33" s="386"/>
      <c r="W33" s="388"/>
      <c r="X33" s="384"/>
      <c r="Y33" s="382"/>
      <c r="Z33" s="389"/>
      <c r="AA33" s="389"/>
      <c r="AB33" s="415"/>
      <c r="AC33" s="393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188</v>
      </c>
      <c r="F34" s="128" t="s">
        <v>159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65"/>
      <c r="O34" s="365"/>
      <c r="P34" s="365"/>
      <c r="Q34" s="365"/>
      <c r="R34" s="365"/>
      <c r="S34" s="365"/>
      <c r="T34" s="365"/>
      <c r="U34" s="365"/>
      <c r="V34" s="365"/>
      <c r="W34" s="365"/>
      <c r="X34" s="365"/>
      <c r="Y34" s="365"/>
      <c r="Z34" s="365"/>
      <c r="AA34" s="365"/>
      <c r="AB34" s="365"/>
      <c r="AC34" s="365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161</v>
      </c>
      <c r="F35" s="128" t="s">
        <v>302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65"/>
      <c r="O35" s="365"/>
      <c r="P35" s="365"/>
      <c r="Q35" s="365"/>
      <c r="R35" s="365"/>
      <c r="S35" s="365"/>
      <c r="T35" s="365"/>
      <c r="U35" s="365"/>
      <c r="V35" s="365"/>
      <c r="W35" s="365"/>
      <c r="X35" s="365"/>
      <c r="Y35" s="365"/>
      <c r="Z35" s="365"/>
      <c r="AA35" s="365"/>
      <c r="AB35" s="365"/>
      <c r="AC35" s="365"/>
      <c r="AD35" s="83"/>
    </row>
    <row r="36" spans="1:30" ht="18" customHeight="1">
      <c r="A36" s="90"/>
      <c r="B36" s="130"/>
      <c r="C36" s="131"/>
      <c r="D36" s="126"/>
      <c r="E36" s="127" t="s">
        <v>228</v>
      </c>
      <c r="F36" s="44" t="s">
        <v>167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65"/>
      <c r="O36" s="365"/>
      <c r="P36" s="365"/>
      <c r="Q36" s="365"/>
      <c r="R36" s="365"/>
      <c r="S36" s="365"/>
      <c r="T36" s="365"/>
      <c r="U36" s="365"/>
      <c r="V36" s="365"/>
      <c r="W36" s="365"/>
      <c r="X36" s="365"/>
      <c r="Y36" s="365"/>
      <c r="Z36" s="365"/>
      <c r="AA36" s="365"/>
      <c r="AB36" s="365"/>
      <c r="AC36" s="365"/>
      <c r="AD36" s="83"/>
    </row>
    <row r="37" spans="1:30" ht="18" customHeight="1">
      <c r="A37" s="121"/>
      <c r="B37" s="130"/>
      <c r="C37" s="131"/>
      <c r="D37" s="126"/>
      <c r="E37" s="127" t="s">
        <v>161</v>
      </c>
      <c r="F37" s="128" t="s">
        <v>369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80"/>
      <c r="O37" s="380"/>
      <c r="P37" s="380"/>
      <c r="Q37" s="380"/>
      <c r="R37" s="380"/>
      <c r="S37" s="380"/>
      <c r="T37" s="380"/>
      <c r="U37" s="380"/>
      <c r="V37" s="380"/>
      <c r="W37" s="380"/>
      <c r="X37" s="380"/>
      <c r="Y37" s="380"/>
      <c r="Z37" s="380"/>
      <c r="AA37" s="380"/>
      <c r="AB37" s="380"/>
      <c r="AC37" s="380"/>
      <c r="AD37" s="83"/>
    </row>
    <row r="38" spans="1:30" ht="18" customHeight="1">
      <c r="A38" s="121"/>
      <c r="B38" s="130"/>
      <c r="C38" s="131"/>
      <c r="D38" s="126"/>
      <c r="E38" s="127" t="s">
        <v>161</v>
      </c>
      <c r="F38" s="128" t="s">
        <v>370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80"/>
      <c r="O38" s="380"/>
      <c r="P38" s="380"/>
      <c r="Q38" s="380"/>
      <c r="R38" s="380"/>
      <c r="S38" s="380"/>
      <c r="T38" s="380"/>
      <c r="U38" s="380"/>
      <c r="V38" s="380"/>
      <c r="W38" s="380"/>
      <c r="X38" s="380"/>
      <c r="Y38" s="380"/>
      <c r="Z38" s="380"/>
      <c r="AA38" s="380"/>
      <c r="AB38" s="380"/>
      <c r="AC38" s="380"/>
      <c r="AD38" s="83"/>
    </row>
    <row r="39" spans="1:30" ht="18" customHeight="1">
      <c r="A39" s="121"/>
      <c r="B39" s="130"/>
      <c r="C39" s="131"/>
      <c r="D39" s="126"/>
      <c r="E39" s="127" t="s">
        <v>161</v>
      </c>
      <c r="F39" s="128" t="s">
        <v>386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80"/>
      <c r="O39" s="380"/>
      <c r="P39" s="380"/>
      <c r="Q39" s="380"/>
      <c r="R39" s="380"/>
      <c r="S39" s="380"/>
      <c r="T39" s="380"/>
      <c r="U39" s="380"/>
      <c r="V39" s="380"/>
      <c r="W39" s="380"/>
      <c r="X39" s="380"/>
      <c r="Y39" s="380"/>
      <c r="Z39" s="380"/>
      <c r="AA39" s="380"/>
      <c r="AB39" s="380"/>
      <c r="AC39" s="380"/>
      <c r="AD39" s="83"/>
    </row>
    <row r="40" spans="1:30" ht="18" customHeight="1">
      <c r="A40" s="121"/>
      <c r="B40" s="130"/>
      <c r="C40" s="131"/>
      <c r="D40" s="126"/>
      <c r="E40" s="127" t="s">
        <v>161</v>
      </c>
      <c r="F40" s="128" t="s">
        <v>387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80"/>
      <c r="O40" s="380"/>
      <c r="P40" s="380"/>
      <c r="Q40" s="380"/>
      <c r="R40" s="380"/>
      <c r="S40" s="380"/>
      <c r="T40" s="380"/>
      <c r="U40" s="380"/>
      <c r="V40" s="380"/>
      <c r="W40" s="380"/>
      <c r="X40" s="380"/>
      <c r="Y40" s="380"/>
      <c r="Z40" s="380"/>
      <c r="AA40" s="380"/>
      <c r="AB40" s="380"/>
      <c r="AC40" s="380"/>
      <c r="AD40" s="83"/>
    </row>
    <row r="41" spans="1:30" ht="18" hidden="1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80"/>
      <c r="O41" s="380"/>
      <c r="P41" s="380"/>
      <c r="Q41" s="380"/>
      <c r="R41" s="380"/>
      <c r="S41" s="380"/>
      <c r="T41" s="380"/>
      <c r="U41" s="380"/>
      <c r="V41" s="380"/>
      <c r="W41" s="380"/>
      <c r="X41" s="380"/>
      <c r="Y41" s="380"/>
      <c r="Z41" s="380"/>
      <c r="AA41" s="380"/>
      <c r="AB41" s="380"/>
      <c r="AC41" s="380"/>
      <c r="AD41" s="83"/>
    </row>
    <row r="42" spans="1:30" ht="18" hidden="1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80"/>
      <c r="O42" s="380"/>
      <c r="P42" s="380"/>
      <c r="Q42" s="380"/>
      <c r="R42" s="380"/>
      <c r="S42" s="380"/>
      <c r="T42" s="380"/>
      <c r="U42" s="380"/>
      <c r="V42" s="380"/>
      <c r="W42" s="380"/>
      <c r="X42" s="380"/>
      <c r="Y42" s="380"/>
      <c r="Z42" s="380"/>
      <c r="AA42" s="380"/>
      <c r="AB42" s="380"/>
      <c r="AC42" s="380"/>
      <c r="AD42" s="83"/>
    </row>
    <row r="43" spans="1:30" ht="18" hidden="1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65"/>
      <c r="O43" s="365"/>
      <c r="P43" s="365"/>
      <c r="Q43" s="365"/>
      <c r="R43" s="365"/>
      <c r="S43" s="365"/>
      <c r="T43" s="365"/>
      <c r="U43" s="365"/>
      <c r="V43" s="365"/>
      <c r="W43" s="365"/>
      <c r="X43" s="365"/>
      <c r="Y43" s="365"/>
      <c r="Z43" s="365"/>
      <c r="AA43" s="365"/>
      <c r="AB43" s="365"/>
      <c r="AC43" s="365"/>
      <c r="AD43" s="83"/>
    </row>
    <row r="44" spans="1:30" ht="18" hidden="1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65"/>
      <c r="O44" s="365"/>
      <c r="P44" s="365"/>
      <c r="Q44" s="365"/>
      <c r="R44" s="365"/>
      <c r="S44" s="365"/>
      <c r="T44" s="365"/>
      <c r="U44" s="365"/>
      <c r="V44" s="365"/>
      <c r="W44" s="365"/>
      <c r="X44" s="365"/>
      <c r="Y44" s="365"/>
      <c r="Z44" s="365"/>
      <c r="AA44" s="365"/>
      <c r="AB44" s="365"/>
      <c r="AC44" s="365"/>
      <c r="AD44" s="83"/>
    </row>
    <row r="45" spans="1:30" ht="18" hidden="1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80"/>
      <c r="O45" s="380"/>
      <c r="P45" s="380"/>
      <c r="Q45" s="380"/>
      <c r="R45" s="380"/>
      <c r="S45" s="380"/>
      <c r="T45" s="380"/>
      <c r="U45" s="380"/>
      <c r="V45" s="380"/>
      <c r="W45" s="380"/>
      <c r="X45" s="380"/>
      <c r="Y45" s="380"/>
      <c r="Z45" s="380"/>
      <c r="AA45" s="380"/>
      <c r="AB45" s="380"/>
      <c r="AC45" s="380"/>
      <c r="AD45" s="83"/>
    </row>
    <row r="46" spans="1:30" ht="18" hidden="1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80"/>
      <c r="O46" s="380"/>
      <c r="P46" s="380"/>
      <c r="Q46" s="380"/>
      <c r="R46" s="380"/>
      <c r="S46" s="380"/>
      <c r="T46" s="380"/>
      <c r="U46" s="380"/>
      <c r="V46" s="380"/>
      <c r="W46" s="380"/>
      <c r="X46" s="380"/>
      <c r="Y46" s="380"/>
      <c r="Z46" s="380"/>
      <c r="AA46" s="380"/>
      <c r="AB46" s="380"/>
      <c r="AC46" s="380"/>
      <c r="AD46" s="83"/>
    </row>
    <row r="47" spans="1:30" ht="18" hidden="1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80"/>
      <c r="O47" s="380"/>
      <c r="P47" s="380"/>
      <c r="Q47" s="380"/>
      <c r="R47" s="380"/>
      <c r="S47" s="380"/>
      <c r="T47" s="380"/>
      <c r="U47" s="380"/>
      <c r="V47" s="380"/>
      <c r="W47" s="380"/>
      <c r="X47" s="380"/>
      <c r="Y47" s="380"/>
      <c r="Z47" s="380"/>
      <c r="AA47" s="380"/>
      <c r="AB47" s="380"/>
      <c r="AC47" s="380"/>
      <c r="AD47" s="83"/>
    </row>
    <row r="48" spans="1:30" ht="18" hidden="1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80"/>
      <c r="O48" s="380"/>
      <c r="P48" s="380"/>
      <c r="Q48" s="380"/>
      <c r="R48" s="380"/>
      <c r="S48" s="380"/>
      <c r="T48" s="380"/>
      <c r="U48" s="380"/>
      <c r="V48" s="380"/>
      <c r="W48" s="380"/>
      <c r="X48" s="380"/>
      <c r="Y48" s="380"/>
      <c r="Z48" s="380"/>
      <c r="AA48" s="380"/>
      <c r="AB48" s="380"/>
      <c r="AC48" s="380"/>
      <c r="AD48" s="83"/>
    </row>
    <row r="49" spans="1:30" ht="18" hidden="1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80"/>
      <c r="O49" s="380"/>
      <c r="P49" s="380"/>
      <c r="Q49" s="380"/>
      <c r="R49" s="380"/>
      <c r="S49" s="380"/>
      <c r="T49" s="380"/>
      <c r="U49" s="380"/>
      <c r="V49" s="380"/>
      <c r="W49" s="380"/>
      <c r="X49" s="380"/>
      <c r="Y49" s="380"/>
      <c r="Z49" s="380"/>
      <c r="AA49" s="380"/>
      <c r="AB49" s="380"/>
      <c r="AC49" s="380"/>
      <c r="AD49" s="83"/>
    </row>
    <row r="50" spans="1:30" ht="18" hidden="1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60"/>
      <c r="O50" s="360"/>
      <c r="P50" s="365"/>
      <c r="Q50" s="360"/>
      <c r="R50" s="360"/>
      <c r="S50" s="360"/>
      <c r="T50" s="360"/>
      <c r="U50" s="360"/>
      <c r="V50" s="360"/>
      <c r="W50" s="360"/>
      <c r="X50" s="360"/>
      <c r="Y50" s="360"/>
      <c r="Z50" s="360"/>
      <c r="AA50" s="360"/>
      <c r="AB50" s="365"/>
      <c r="AC50" s="365"/>
      <c r="AD50" s="83"/>
    </row>
    <row r="51" spans="1:30" ht="18" customHeight="1">
      <c r="A51" s="104">
        <v>3</v>
      </c>
      <c r="B51" s="72" t="s">
        <v>82</v>
      </c>
      <c r="C51" s="73" t="s">
        <v>83</v>
      </c>
      <c r="D51" s="42">
        <v>21100094401</v>
      </c>
      <c r="E51" s="43" t="s">
        <v>289</v>
      </c>
      <c r="F51" s="44" t="s">
        <v>216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396">
        <v>67.5</v>
      </c>
      <c r="O51" s="383">
        <v>0</v>
      </c>
      <c r="P51" s="381">
        <f>SUM(M51:M70)+N51+O51</f>
        <v>1060.5</v>
      </c>
      <c r="Q51" s="383">
        <v>0</v>
      </c>
      <c r="R51" s="381">
        <v>0</v>
      </c>
      <c r="S51" s="387">
        <v>450</v>
      </c>
      <c r="T51" s="383">
        <v>450</v>
      </c>
      <c r="U51" s="387">
        <v>112</v>
      </c>
      <c r="V51" s="385">
        <v>112</v>
      </c>
      <c r="W51" s="387">
        <v>56</v>
      </c>
      <c r="X51" s="383">
        <v>56</v>
      </c>
      <c r="Y51" s="381">
        <f>ROUND((P51-T51),1)</f>
        <v>610.5</v>
      </c>
      <c r="Z51" s="379">
        <f>IF(OR(SUM(V51:V70)="",SUM(Q51:Q70)=""),0,IF(OR(SUM(U51:U70)=320,SUM(V51:V70)&gt;0),ROUND((SUM(Q51:Q70)-SUM(V51:V70)),1),0))</f>
        <v>-112</v>
      </c>
      <c r="AA51" s="379">
        <f>IF(OR(SUM(X51:X70)="",SUM(R51:R70)=""),0,IF(OR(SUM(W51:W70)=160,SUM(X51:X70)&gt;0),ROUND((SUM(R51:R70)-SUM(X51:X70)),1),0))</f>
        <v>-56</v>
      </c>
      <c r="AB51" s="390"/>
      <c r="AC51" s="392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289</v>
      </c>
      <c r="F52" s="44" t="s">
        <v>260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65"/>
      <c r="O52" s="365"/>
      <c r="P52" s="365"/>
      <c r="Q52" s="365"/>
      <c r="R52" s="365"/>
      <c r="S52" s="365"/>
      <c r="T52" s="365"/>
      <c r="U52" s="365"/>
      <c r="V52" s="365"/>
      <c r="W52" s="365"/>
      <c r="X52" s="365"/>
      <c r="Y52" s="365"/>
      <c r="Z52" s="365"/>
      <c r="AA52" s="365"/>
      <c r="AB52" s="365"/>
      <c r="AC52" s="365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186</v>
      </c>
      <c r="F53" s="44" t="s">
        <v>290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65"/>
      <c r="O53" s="365"/>
      <c r="P53" s="365"/>
      <c r="Q53" s="365"/>
      <c r="R53" s="365"/>
      <c r="S53" s="365"/>
      <c r="T53" s="365"/>
      <c r="U53" s="365"/>
      <c r="V53" s="365"/>
      <c r="W53" s="365"/>
      <c r="X53" s="365"/>
      <c r="Y53" s="365"/>
      <c r="Z53" s="365"/>
      <c r="AA53" s="365"/>
      <c r="AB53" s="365"/>
      <c r="AC53" s="365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186</v>
      </c>
      <c r="F54" s="44" t="s">
        <v>290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80"/>
      <c r="O54" s="380"/>
      <c r="P54" s="380"/>
      <c r="Q54" s="380"/>
      <c r="R54" s="380"/>
      <c r="S54" s="380"/>
      <c r="T54" s="380"/>
      <c r="U54" s="380"/>
      <c r="V54" s="380"/>
      <c r="W54" s="380"/>
      <c r="X54" s="380"/>
      <c r="Y54" s="380"/>
      <c r="Z54" s="380"/>
      <c r="AA54" s="380"/>
      <c r="AB54" s="380"/>
      <c r="AC54" s="380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186</v>
      </c>
      <c r="F55" s="44" t="s">
        <v>291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80"/>
      <c r="O55" s="380"/>
      <c r="P55" s="380"/>
      <c r="Q55" s="380"/>
      <c r="R55" s="380"/>
      <c r="S55" s="380"/>
      <c r="T55" s="380"/>
      <c r="U55" s="380"/>
      <c r="V55" s="380"/>
      <c r="W55" s="380"/>
      <c r="X55" s="380"/>
      <c r="Y55" s="380"/>
      <c r="Z55" s="380"/>
      <c r="AA55" s="380"/>
      <c r="AB55" s="380"/>
      <c r="AC55" s="380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45</v>
      </c>
      <c r="F56" s="44" t="s">
        <v>232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80"/>
      <c r="O56" s="380"/>
      <c r="P56" s="380"/>
      <c r="Q56" s="380"/>
      <c r="R56" s="380"/>
      <c r="S56" s="380"/>
      <c r="T56" s="380"/>
      <c r="U56" s="380"/>
      <c r="V56" s="380"/>
      <c r="W56" s="380"/>
      <c r="X56" s="380"/>
      <c r="Y56" s="380"/>
      <c r="Z56" s="380"/>
      <c r="AA56" s="380"/>
      <c r="AB56" s="380"/>
      <c r="AC56" s="380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161</v>
      </c>
      <c r="F57" s="44" t="s">
        <v>167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80"/>
      <c r="O57" s="380"/>
      <c r="P57" s="380"/>
      <c r="Q57" s="380"/>
      <c r="R57" s="380"/>
      <c r="S57" s="380"/>
      <c r="T57" s="380"/>
      <c r="U57" s="380"/>
      <c r="V57" s="380"/>
      <c r="W57" s="380"/>
      <c r="X57" s="380"/>
      <c r="Y57" s="380"/>
      <c r="Z57" s="380"/>
      <c r="AA57" s="380"/>
      <c r="AB57" s="380"/>
      <c r="AC57" s="380"/>
      <c r="AD57" s="83"/>
    </row>
    <row r="58" spans="1:30" ht="18" customHeight="1">
      <c r="A58" s="121"/>
      <c r="B58" s="107"/>
      <c r="C58" s="108"/>
      <c r="D58" s="42"/>
      <c r="E58" s="43" t="s">
        <v>218</v>
      </c>
      <c r="F58" s="44" t="s">
        <v>167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80"/>
      <c r="O58" s="380"/>
      <c r="P58" s="380"/>
      <c r="Q58" s="380"/>
      <c r="R58" s="380"/>
      <c r="S58" s="380"/>
      <c r="T58" s="380"/>
      <c r="U58" s="380"/>
      <c r="V58" s="380"/>
      <c r="W58" s="380"/>
      <c r="X58" s="380"/>
      <c r="Y58" s="380"/>
      <c r="Z58" s="380"/>
      <c r="AA58" s="380"/>
      <c r="AB58" s="380"/>
      <c r="AC58" s="380"/>
      <c r="AD58" s="83"/>
    </row>
    <row r="59" spans="1:30" ht="18" customHeight="1">
      <c r="A59" s="121"/>
      <c r="B59" s="107"/>
      <c r="C59" s="108"/>
      <c r="D59" s="42"/>
      <c r="E59" s="43" t="s">
        <v>67</v>
      </c>
      <c r="F59" s="44" t="s">
        <v>163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80"/>
      <c r="O59" s="380"/>
      <c r="P59" s="380"/>
      <c r="Q59" s="380"/>
      <c r="R59" s="380"/>
      <c r="S59" s="380"/>
      <c r="T59" s="380"/>
      <c r="U59" s="380"/>
      <c r="V59" s="380"/>
      <c r="W59" s="380"/>
      <c r="X59" s="380"/>
      <c r="Y59" s="380"/>
      <c r="Z59" s="380"/>
      <c r="AA59" s="380"/>
      <c r="AB59" s="380"/>
      <c r="AC59" s="380"/>
      <c r="AD59" s="83"/>
    </row>
    <row r="60" spans="1:30" ht="18" customHeight="1">
      <c r="A60" s="121"/>
      <c r="B60" s="107"/>
      <c r="C60" s="108"/>
      <c r="D60" s="42"/>
      <c r="E60" s="43" t="s">
        <v>345</v>
      </c>
      <c r="F60" s="44" t="s">
        <v>290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80"/>
      <c r="O60" s="380"/>
      <c r="P60" s="380"/>
      <c r="Q60" s="380"/>
      <c r="R60" s="380"/>
      <c r="S60" s="380"/>
      <c r="T60" s="380"/>
      <c r="U60" s="380"/>
      <c r="V60" s="380"/>
      <c r="W60" s="380"/>
      <c r="X60" s="380"/>
      <c r="Y60" s="380"/>
      <c r="Z60" s="380"/>
      <c r="AA60" s="380"/>
      <c r="AB60" s="380"/>
      <c r="AC60" s="380"/>
      <c r="AD60" s="83"/>
    </row>
    <row r="61" spans="1:30" ht="18" customHeight="1">
      <c r="A61" s="121"/>
      <c r="B61" s="107"/>
      <c r="C61" s="108"/>
      <c r="D61" s="42"/>
      <c r="E61" s="43" t="s">
        <v>345</v>
      </c>
      <c r="F61" s="44" t="s">
        <v>290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80"/>
      <c r="O61" s="380"/>
      <c r="P61" s="380"/>
      <c r="Q61" s="380"/>
      <c r="R61" s="380"/>
      <c r="S61" s="380"/>
      <c r="T61" s="380"/>
      <c r="U61" s="380"/>
      <c r="V61" s="380"/>
      <c r="W61" s="380"/>
      <c r="X61" s="380"/>
      <c r="Y61" s="380"/>
      <c r="Z61" s="380"/>
      <c r="AA61" s="380"/>
      <c r="AB61" s="380"/>
      <c r="AC61" s="380"/>
      <c r="AD61" s="83"/>
    </row>
    <row r="62" spans="1:30" ht="18" customHeight="1">
      <c r="A62" s="90"/>
      <c r="B62" s="107"/>
      <c r="C62" s="108"/>
      <c r="D62" s="42"/>
      <c r="E62" s="43" t="s">
        <v>345</v>
      </c>
      <c r="F62" s="44" t="s">
        <v>291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65"/>
      <c r="O62" s="365"/>
      <c r="P62" s="365"/>
      <c r="Q62" s="365"/>
      <c r="R62" s="365"/>
      <c r="S62" s="365"/>
      <c r="T62" s="365"/>
      <c r="U62" s="365"/>
      <c r="V62" s="365"/>
      <c r="W62" s="365"/>
      <c r="X62" s="365"/>
      <c r="Y62" s="365"/>
      <c r="Z62" s="365"/>
      <c r="AA62" s="365"/>
      <c r="AB62" s="365"/>
      <c r="AC62" s="365"/>
      <c r="AD62" s="83"/>
    </row>
    <row r="63" spans="1:30" ht="18" customHeight="1">
      <c r="A63" s="90"/>
      <c r="B63" s="107"/>
      <c r="C63" s="108"/>
      <c r="D63" s="42"/>
      <c r="E63" s="43" t="s">
        <v>234</v>
      </c>
      <c r="F63" s="44" t="s">
        <v>183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65"/>
      <c r="O63" s="365"/>
      <c r="P63" s="365"/>
      <c r="Q63" s="365"/>
      <c r="R63" s="365"/>
      <c r="S63" s="365"/>
      <c r="T63" s="365"/>
      <c r="U63" s="365"/>
      <c r="V63" s="365"/>
      <c r="W63" s="365"/>
      <c r="X63" s="365"/>
      <c r="Y63" s="365"/>
      <c r="Z63" s="365"/>
      <c r="AA63" s="365"/>
      <c r="AB63" s="365"/>
      <c r="AC63" s="365"/>
      <c r="AD63" s="83"/>
    </row>
    <row r="64" spans="1:30" ht="18" customHeight="1">
      <c r="A64" s="90"/>
      <c r="B64" s="107"/>
      <c r="C64" s="108"/>
      <c r="D64" s="42"/>
      <c r="E64" s="43" t="s">
        <v>234</v>
      </c>
      <c r="F64" s="44" t="s">
        <v>235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65"/>
      <c r="O64" s="365"/>
      <c r="P64" s="365"/>
      <c r="Q64" s="365"/>
      <c r="R64" s="365"/>
      <c r="S64" s="365"/>
      <c r="T64" s="365"/>
      <c r="U64" s="365"/>
      <c r="V64" s="365"/>
      <c r="W64" s="365"/>
      <c r="X64" s="365"/>
      <c r="Y64" s="365"/>
      <c r="Z64" s="365"/>
      <c r="AA64" s="365"/>
      <c r="AB64" s="365"/>
      <c r="AC64" s="365"/>
      <c r="AD64" s="83"/>
    </row>
    <row r="65" spans="1:30" s="225" customFormat="1" ht="18" customHeight="1">
      <c r="A65" s="121"/>
      <c r="B65" s="107"/>
      <c r="C65" s="108"/>
      <c r="D65" s="42"/>
      <c r="E65" s="43" t="s">
        <v>485</v>
      </c>
      <c r="F65" s="44" t="s">
        <v>483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80"/>
      <c r="O65" s="380"/>
      <c r="P65" s="380"/>
      <c r="Q65" s="380"/>
      <c r="R65" s="380"/>
      <c r="S65" s="380"/>
      <c r="T65" s="380"/>
      <c r="U65" s="380"/>
      <c r="V65" s="380"/>
      <c r="W65" s="380"/>
      <c r="X65" s="380"/>
      <c r="Y65" s="380"/>
      <c r="Z65" s="380"/>
      <c r="AA65" s="380"/>
      <c r="AB65" s="380"/>
      <c r="AC65" s="380"/>
      <c r="AD65" s="83"/>
    </row>
    <row r="66" spans="1:30" s="225" customFormat="1" ht="18" customHeight="1">
      <c r="A66" s="121"/>
      <c r="B66" s="107"/>
      <c r="C66" s="108"/>
      <c r="D66" s="42"/>
      <c r="E66" s="43" t="s">
        <v>486</v>
      </c>
      <c r="F66" s="44" t="s">
        <v>484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80"/>
      <c r="O66" s="380"/>
      <c r="P66" s="380"/>
      <c r="Q66" s="380"/>
      <c r="R66" s="380"/>
      <c r="S66" s="380"/>
      <c r="T66" s="380"/>
      <c r="U66" s="380"/>
      <c r="V66" s="380"/>
      <c r="W66" s="380"/>
      <c r="X66" s="380"/>
      <c r="Y66" s="380"/>
      <c r="Z66" s="380"/>
      <c r="AA66" s="380"/>
      <c r="AB66" s="380"/>
      <c r="AC66" s="380"/>
      <c r="AD66" s="83"/>
    </row>
    <row r="67" spans="1:30" ht="18" customHeight="1">
      <c r="A67" s="90"/>
      <c r="B67" s="107"/>
      <c r="C67" s="108"/>
      <c r="D67" s="42"/>
      <c r="E67" s="43" t="s">
        <v>161</v>
      </c>
      <c r="F67" s="44" t="s">
        <v>371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65"/>
      <c r="O67" s="365"/>
      <c r="P67" s="365"/>
      <c r="Q67" s="365"/>
      <c r="R67" s="365"/>
      <c r="S67" s="365"/>
      <c r="T67" s="365"/>
      <c r="U67" s="365"/>
      <c r="V67" s="365"/>
      <c r="W67" s="365"/>
      <c r="X67" s="365"/>
      <c r="Y67" s="365"/>
      <c r="Z67" s="365"/>
      <c r="AA67" s="365"/>
      <c r="AB67" s="365"/>
      <c r="AC67" s="365"/>
      <c r="AD67" s="83"/>
    </row>
    <row r="68" spans="1:30" ht="18" customHeight="1">
      <c r="A68" s="121"/>
      <c r="B68" s="107"/>
      <c r="C68" s="108"/>
      <c r="D68" s="42"/>
      <c r="E68" s="43" t="s">
        <v>161</v>
      </c>
      <c r="F68" s="44" t="s">
        <v>372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80"/>
      <c r="O68" s="380"/>
      <c r="P68" s="380"/>
      <c r="Q68" s="380"/>
      <c r="R68" s="380"/>
      <c r="S68" s="380"/>
      <c r="T68" s="380"/>
      <c r="U68" s="380"/>
      <c r="V68" s="380"/>
      <c r="W68" s="380"/>
      <c r="X68" s="380"/>
      <c r="Y68" s="380"/>
      <c r="Z68" s="380"/>
      <c r="AA68" s="380"/>
      <c r="AB68" s="380"/>
      <c r="AC68" s="380"/>
      <c r="AD68" s="83"/>
    </row>
    <row r="69" spans="1:30" ht="18" hidden="1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65"/>
      <c r="O69" s="365"/>
      <c r="P69" s="365"/>
      <c r="Q69" s="365"/>
      <c r="R69" s="365"/>
      <c r="S69" s="365"/>
      <c r="T69" s="365"/>
      <c r="U69" s="365"/>
      <c r="V69" s="365"/>
      <c r="W69" s="365"/>
      <c r="X69" s="365"/>
      <c r="Y69" s="365"/>
      <c r="Z69" s="365"/>
      <c r="AA69" s="365"/>
      <c r="AB69" s="365"/>
      <c r="AC69" s="365"/>
      <c r="AD69" s="83"/>
    </row>
    <row r="70" spans="1:30" ht="18" hidden="1" customHeight="1">
      <c r="A70" s="90"/>
      <c r="B70" s="107"/>
      <c r="C70" s="108"/>
      <c r="D70" s="316"/>
      <c r="E70" s="317"/>
      <c r="F70" s="315"/>
      <c r="G70" s="318"/>
      <c r="H70" s="319"/>
      <c r="I70" s="320"/>
      <c r="J70" s="321"/>
      <c r="K70" s="273">
        <f t="shared" si="0"/>
        <v>0</v>
      </c>
      <c r="L70" s="273">
        <f t="shared" si="1"/>
        <v>0</v>
      </c>
      <c r="M70" s="322">
        <f t="shared" si="2"/>
        <v>0</v>
      </c>
      <c r="N70" s="360"/>
      <c r="O70" s="360"/>
      <c r="P70" s="360"/>
      <c r="Q70" s="360"/>
      <c r="R70" s="360"/>
      <c r="S70" s="360"/>
      <c r="T70" s="360"/>
      <c r="U70" s="360"/>
      <c r="V70" s="360"/>
      <c r="W70" s="360"/>
      <c r="X70" s="360"/>
      <c r="Y70" s="360"/>
      <c r="Z70" s="360"/>
      <c r="AA70" s="360"/>
      <c r="AB70" s="360"/>
      <c r="AC70" s="360"/>
      <c r="AD70" s="83"/>
    </row>
    <row r="71" spans="1:30" s="133" customFormat="1" ht="29.25" customHeight="1">
      <c r="A71" s="323">
        <v>4</v>
      </c>
      <c r="B71" s="323" t="s">
        <v>84</v>
      </c>
      <c r="C71" s="324" t="s">
        <v>85</v>
      </c>
      <c r="D71" s="325">
        <v>71400174003</v>
      </c>
      <c r="E71" s="325" t="s">
        <v>329</v>
      </c>
      <c r="F71" s="326" t="s">
        <v>330</v>
      </c>
      <c r="G71" s="327">
        <v>1</v>
      </c>
      <c r="H71" s="327">
        <v>30</v>
      </c>
      <c r="I71" s="328">
        <v>0</v>
      </c>
      <c r="J71" s="80">
        <v>60</v>
      </c>
      <c r="K71" s="329">
        <f t="shared" si="0"/>
        <v>1.2</v>
      </c>
      <c r="L71" s="329">
        <f t="shared" si="1"/>
        <v>0</v>
      </c>
      <c r="M71" s="447">
        <f>ROUND(IF(OR(LEFT(E71,2)="ĐA",LEFT(E71,2)="DA",LEFT(E71,5)="Đồ án",LEFT(E71,5)="Đồán "),J71*0.5,(IF(H71&gt;0,H71*K71,"0")+IF(I71&gt;0,(I71*0.75)*L71,"0"))),1)</f>
        <v>36</v>
      </c>
      <c r="N71" s="433">
        <v>67.5</v>
      </c>
      <c r="O71" s="383">
        <v>0</v>
      </c>
      <c r="P71" s="381">
        <f>SUM(M71:M86)+N71+O71</f>
        <v>772.5</v>
      </c>
      <c r="Q71" s="383">
        <v>0</v>
      </c>
      <c r="R71" s="381">
        <v>0</v>
      </c>
      <c r="S71" s="387">
        <v>450</v>
      </c>
      <c r="T71" s="383">
        <v>450</v>
      </c>
      <c r="U71" s="387">
        <v>112</v>
      </c>
      <c r="V71" s="385">
        <v>112</v>
      </c>
      <c r="W71" s="387">
        <v>56</v>
      </c>
      <c r="X71" s="383">
        <v>56</v>
      </c>
      <c r="Y71" s="381">
        <f>ROUND((P71-T71),1)</f>
        <v>322.5</v>
      </c>
      <c r="Z71" s="379">
        <f>IF(OR(SUM(V71:V86)="",SUM(Q71:Q86)=""),0,IF(OR(SUM(U71:U86)=320,SUM(V71:V86)&gt;0),ROUND((SUM(Q71:Q86)-SUM(V71:V86)),1),0))</f>
        <v>-112</v>
      </c>
      <c r="AA71" s="379">
        <f>IF(OR(SUM(X71:X86)="",SUM(R71:R86)=""),0,IF(OR(SUM(W71:W86)=160,SUM(X71:X86)&gt;0),ROUND((SUM(R71:R86)-SUM(X71:X86)),1),0))</f>
        <v>-56</v>
      </c>
      <c r="AB71" s="390"/>
      <c r="AC71" s="392">
        <f>SUM(Y71:AA86)</f>
        <v>154.5</v>
      </c>
      <c r="AD71" s="132"/>
    </row>
    <row r="72" spans="1:30" s="133" customFormat="1" ht="18" customHeight="1">
      <c r="A72" s="130"/>
      <c r="B72" s="130"/>
      <c r="C72" s="131"/>
      <c r="D72" s="325">
        <v>71400174004</v>
      </c>
      <c r="E72" s="325" t="s">
        <v>329</v>
      </c>
      <c r="F72" s="326" t="s">
        <v>331</v>
      </c>
      <c r="G72" s="327">
        <v>1</v>
      </c>
      <c r="H72" s="327">
        <v>30</v>
      </c>
      <c r="I72" s="328">
        <v>0</v>
      </c>
      <c r="J72" s="80">
        <v>60</v>
      </c>
      <c r="K72" s="329">
        <f t="shared" si="0"/>
        <v>1.2</v>
      </c>
      <c r="L72" s="329">
        <f t="shared" si="1"/>
        <v>0</v>
      </c>
      <c r="M72" s="447">
        <f t="shared" si="2"/>
        <v>36</v>
      </c>
      <c r="N72" s="363"/>
      <c r="O72" s="365"/>
      <c r="P72" s="365"/>
      <c r="Q72" s="365"/>
      <c r="R72" s="365"/>
      <c r="S72" s="365"/>
      <c r="T72" s="365"/>
      <c r="U72" s="365"/>
      <c r="V72" s="365"/>
      <c r="W72" s="365"/>
      <c r="X72" s="365"/>
      <c r="Y72" s="365"/>
      <c r="Z72" s="365"/>
      <c r="AA72" s="365"/>
      <c r="AB72" s="365"/>
      <c r="AC72" s="365"/>
      <c r="AD72" s="132"/>
    </row>
    <row r="73" spans="1:30" s="133" customFormat="1" ht="18" customHeight="1">
      <c r="A73" s="130"/>
      <c r="B73" s="130"/>
      <c r="C73" s="131"/>
      <c r="D73" s="325">
        <v>71400174001</v>
      </c>
      <c r="E73" s="325" t="s">
        <v>329</v>
      </c>
      <c r="F73" s="326" t="s">
        <v>243</v>
      </c>
      <c r="G73" s="327">
        <v>1</v>
      </c>
      <c r="H73" s="327">
        <v>30</v>
      </c>
      <c r="I73" s="328">
        <v>0</v>
      </c>
      <c r="J73" s="80">
        <v>74</v>
      </c>
      <c r="K73" s="329">
        <f t="shared" si="0"/>
        <v>1.3</v>
      </c>
      <c r="L73" s="329">
        <f t="shared" si="1"/>
        <v>0</v>
      </c>
      <c r="M73" s="447">
        <f t="shared" si="2"/>
        <v>39</v>
      </c>
      <c r="N73" s="363"/>
      <c r="O73" s="365"/>
      <c r="P73" s="365"/>
      <c r="Q73" s="365"/>
      <c r="R73" s="365"/>
      <c r="S73" s="365"/>
      <c r="T73" s="365"/>
      <c r="U73" s="365"/>
      <c r="V73" s="365"/>
      <c r="W73" s="365"/>
      <c r="X73" s="365"/>
      <c r="Y73" s="365"/>
      <c r="Z73" s="365"/>
      <c r="AA73" s="365"/>
      <c r="AB73" s="365"/>
      <c r="AC73" s="365"/>
      <c r="AD73" s="132"/>
    </row>
    <row r="74" spans="1:30" s="133" customFormat="1" ht="18" customHeight="1">
      <c r="A74" s="130"/>
      <c r="B74" s="130"/>
      <c r="C74" s="131"/>
      <c r="D74" s="325">
        <v>21100001401</v>
      </c>
      <c r="E74" s="325" t="s">
        <v>329</v>
      </c>
      <c r="F74" s="326" t="s">
        <v>189</v>
      </c>
      <c r="G74" s="327">
        <v>1</v>
      </c>
      <c r="H74" s="327">
        <v>30</v>
      </c>
      <c r="I74" s="328">
        <v>0</v>
      </c>
      <c r="J74" s="80">
        <v>33</v>
      </c>
      <c r="K74" s="329">
        <f t="shared" si="0"/>
        <v>1</v>
      </c>
      <c r="L74" s="329">
        <f t="shared" si="1"/>
        <v>0</v>
      </c>
      <c r="M74" s="447">
        <f t="shared" si="2"/>
        <v>30</v>
      </c>
      <c r="N74" s="363"/>
      <c r="O74" s="365"/>
      <c r="P74" s="365"/>
      <c r="Q74" s="365"/>
      <c r="R74" s="365"/>
      <c r="S74" s="365"/>
      <c r="T74" s="365"/>
      <c r="U74" s="365"/>
      <c r="V74" s="365"/>
      <c r="W74" s="365"/>
      <c r="X74" s="365"/>
      <c r="Y74" s="365"/>
      <c r="Z74" s="365"/>
      <c r="AA74" s="365"/>
      <c r="AB74" s="365"/>
      <c r="AC74" s="365"/>
      <c r="AD74" s="132"/>
    </row>
    <row r="75" spans="1:30" s="133" customFormat="1" ht="18" customHeight="1">
      <c r="A75" s="130"/>
      <c r="B75" s="130"/>
      <c r="C75" s="131"/>
      <c r="D75" s="325">
        <v>21100119806</v>
      </c>
      <c r="E75" s="325" t="s">
        <v>161</v>
      </c>
      <c r="F75" s="326" t="s">
        <v>235</v>
      </c>
      <c r="G75" s="327">
        <v>1</v>
      </c>
      <c r="H75" s="327">
        <v>30</v>
      </c>
      <c r="I75" s="328">
        <v>0</v>
      </c>
      <c r="J75" s="80">
        <v>62</v>
      </c>
      <c r="K75" s="329">
        <f t="shared" si="0"/>
        <v>1.3</v>
      </c>
      <c r="L75" s="329">
        <f t="shared" si="1"/>
        <v>0</v>
      </c>
      <c r="M75" s="447">
        <f t="shared" si="2"/>
        <v>39</v>
      </c>
      <c r="N75" s="363"/>
      <c r="O75" s="365"/>
      <c r="P75" s="365"/>
      <c r="Q75" s="365"/>
      <c r="R75" s="365"/>
      <c r="S75" s="365"/>
      <c r="T75" s="365"/>
      <c r="U75" s="365"/>
      <c r="V75" s="365"/>
      <c r="W75" s="365"/>
      <c r="X75" s="365"/>
      <c r="Y75" s="365"/>
      <c r="Z75" s="365"/>
      <c r="AA75" s="365"/>
      <c r="AB75" s="365"/>
      <c r="AC75" s="365"/>
      <c r="AD75" s="132"/>
    </row>
    <row r="76" spans="1:30" s="133" customFormat="1" ht="18" customHeight="1">
      <c r="A76" s="130"/>
      <c r="B76" s="130"/>
      <c r="C76" s="131"/>
      <c r="D76" s="325">
        <v>21100119806</v>
      </c>
      <c r="E76" s="325" t="s">
        <v>487</v>
      </c>
      <c r="F76" s="326" t="s">
        <v>448</v>
      </c>
      <c r="G76" s="327">
        <v>1</v>
      </c>
      <c r="H76" s="327">
        <v>0</v>
      </c>
      <c r="I76" s="328">
        <v>60</v>
      </c>
      <c r="J76" s="80">
        <v>35</v>
      </c>
      <c r="K76" s="329">
        <f t="shared" ref="K76:K133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329">
        <f t="shared" ref="L76:L133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1.1000000000000001</v>
      </c>
      <c r="M76" s="447">
        <f>ROUND(IF(OR(LEFT(E76,2)="ĐA",LEFT(E76,2)="DA",LEFT(E76,5)="Đồ án",LEFT(E76,5)="Đồán "),J76*0.5,(IF(H76&gt;0,H76*K76,"0")+IF(I76&gt;0,(I76*0.75)*L76,"0"))),1)</f>
        <v>49.5</v>
      </c>
      <c r="N76" s="363"/>
      <c r="O76" s="380"/>
      <c r="P76" s="380"/>
      <c r="Q76" s="380"/>
      <c r="R76" s="380"/>
      <c r="S76" s="380"/>
      <c r="T76" s="380"/>
      <c r="U76" s="380"/>
      <c r="V76" s="380"/>
      <c r="W76" s="380"/>
      <c r="X76" s="380"/>
      <c r="Y76" s="380"/>
      <c r="Z76" s="380"/>
      <c r="AA76" s="380"/>
      <c r="AB76" s="380"/>
      <c r="AC76" s="380"/>
      <c r="AD76" s="132"/>
    </row>
    <row r="77" spans="1:30" s="133" customFormat="1" ht="18" customHeight="1">
      <c r="A77" s="130"/>
      <c r="B77" s="130"/>
      <c r="C77" s="131"/>
      <c r="D77" s="325">
        <v>21100094301</v>
      </c>
      <c r="E77" s="325" t="s">
        <v>332</v>
      </c>
      <c r="F77" s="326" t="s">
        <v>185</v>
      </c>
      <c r="G77" s="327">
        <v>1</v>
      </c>
      <c r="H77" s="327">
        <v>30</v>
      </c>
      <c r="I77" s="328">
        <v>60</v>
      </c>
      <c r="J77" s="80">
        <v>33</v>
      </c>
      <c r="K77" s="329">
        <f t="shared" si="3"/>
        <v>1</v>
      </c>
      <c r="L77" s="329">
        <f t="shared" si="4"/>
        <v>1.1000000000000001</v>
      </c>
      <c r="M77" s="447">
        <f t="shared" ref="M76:M133" si="5">ROUND(IF(OR(LEFT(E77,2)="ĐA",LEFT(E77,2)="DA",LEFT(E77,5)="Đồ án",LEFT(E77,5)="Đồán "),J77*0.5,(IF(H77&gt;0,H77*K77,"0")+IF(I77&gt;0,(I77*0.75)*L77,"0"))),1)</f>
        <v>79.5</v>
      </c>
      <c r="N77" s="363"/>
      <c r="O77" s="365"/>
      <c r="P77" s="365"/>
      <c r="Q77" s="365"/>
      <c r="R77" s="365"/>
      <c r="S77" s="365"/>
      <c r="T77" s="365"/>
      <c r="U77" s="365"/>
      <c r="V77" s="365"/>
      <c r="W77" s="365"/>
      <c r="X77" s="365"/>
      <c r="Y77" s="365"/>
      <c r="Z77" s="365"/>
      <c r="AA77" s="365"/>
      <c r="AB77" s="365"/>
      <c r="AC77" s="365"/>
      <c r="AD77" s="132"/>
    </row>
    <row r="78" spans="1:30" s="133" customFormat="1" ht="18" customHeight="1">
      <c r="A78" s="130"/>
      <c r="B78" s="130"/>
      <c r="C78" s="131"/>
      <c r="D78" s="330" t="s">
        <v>534</v>
      </c>
      <c r="E78" s="325" t="s">
        <v>329</v>
      </c>
      <c r="F78" s="331" t="s">
        <v>249</v>
      </c>
      <c r="G78" s="327">
        <v>2</v>
      </c>
      <c r="H78" s="327">
        <v>30</v>
      </c>
      <c r="I78" s="328">
        <v>0</v>
      </c>
      <c r="J78" s="80">
        <v>70</v>
      </c>
      <c r="K78" s="329">
        <f t="shared" si="3"/>
        <v>1.3</v>
      </c>
      <c r="L78" s="329">
        <f t="shared" si="4"/>
        <v>0</v>
      </c>
      <c r="M78" s="447">
        <f>ROUND(IF(OR(LEFT(E78,2)="ĐA",LEFT(E78,2)="DA",LEFT(E78,5)="Đồ án",LEFT(E78,5)="Đồán "),J78*0.5,(IF(H78&gt;0,H78*K78,"0")+IF(I78&gt;0,(I78*0.75)*L78,"0"))),1)</f>
        <v>39</v>
      </c>
      <c r="N78" s="363"/>
      <c r="O78" s="365"/>
      <c r="P78" s="365"/>
      <c r="Q78" s="365"/>
      <c r="R78" s="365"/>
      <c r="S78" s="365"/>
      <c r="T78" s="365"/>
      <c r="U78" s="365"/>
      <c r="V78" s="365"/>
      <c r="W78" s="365"/>
      <c r="X78" s="365"/>
      <c r="Y78" s="365"/>
      <c r="Z78" s="365"/>
      <c r="AA78" s="365"/>
      <c r="AB78" s="365"/>
      <c r="AC78" s="365"/>
      <c r="AD78" s="132"/>
    </row>
    <row r="79" spans="1:30" s="133" customFormat="1" ht="18" customHeight="1">
      <c r="A79" s="130"/>
      <c r="B79" s="130"/>
      <c r="C79" s="131"/>
      <c r="D79" s="332" t="s">
        <v>536</v>
      </c>
      <c r="E79" s="325" t="s">
        <v>234</v>
      </c>
      <c r="F79" s="331" t="s">
        <v>183</v>
      </c>
      <c r="G79" s="327">
        <v>2</v>
      </c>
      <c r="H79" s="327">
        <v>30</v>
      </c>
      <c r="I79" s="328">
        <v>60</v>
      </c>
      <c r="J79" s="80">
        <v>50</v>
      </c>
      <c r="K79" s="329">
        <f t="shared" si="3"/>
        <v>1.2</v>
      </c>
      <c r="L79" s="329">
        <f t="shared" si="4"/>
        <v>1.2</v>
      </c>
      <c r="M79" s="447">
        <f>ROUND(IF(OR(LEFT(E79,2)="ĐA",LEFT(E79,2)="DA",LEFT(E79,5)="Đồ án",LEFT(E79,5)="Đồán "),J79*0.5,(IF(H79&gt;0,H79*K79,"0")+IF(I79&gt;0,(I79*0.75)*L79,"0"))),1)</f>
        <v>90</v>
      </c>
      <c r="N79" s="363"/>
      <c r="O79" s="365"/>
      <c r="P79" s="365"/>
      <c r="Q79" s="365"/>
      <c r="R79" s="365"/>
      <c r="S79" s="365"/>
      <c r="T79" s="365"/>
      <c r="U79" s="365"/>
      <c r="V79" s="365"/>
      <c r="W79" s="365"/>
      <c r="X79" s="365"/>
      <c r="Y79" s="365"/>
      <c r="Z79" s="365"/>
      <c r="AA79" s="365"/>
      <c r="AB79" s="365"/>
      <c r="AC79" s="365"/>
      <c r="AD79" s="132"/>
    </row>
    <row r="80" spans="1:30" s="133" customFormat="1" ht="21.75" customHeight="1">
      <c r="A80" s="130"/>
      <c r="B80" s="130"/>
      <c r="C80" s="131"/>
      <c r="D80" s="330" t="s">
        <v>535</v>
      </c>
      <c r="E80" s="325" t="s">
        <v>234</v>
      </c>
      <c r="F80" s="331" t="s">
        <v>235</v>
      </c>
      <c r="G80" s="327">
        <v>2</v>
      </c>
      <c r="H80" s="327">
        <v>30</v>
      </c>
      <c r="I80" s="328">
        <v>0</v>
      </c>
      <c r="J80" s="80">
        <v>70</v>
      </c>
      <c r="K80" s="329">
        <f t="shared" si="3"/>
        <v>1.3</v>
      </c>
      <c r="L80" s="329">
        <f t="shared" si="4"/>
        <v>0</v>
      </c>
      <c r="M80" s="447">
        <f t="shared" si="5"/>
        <v>39</v>
      </c>
      <c r="N80" s="363"/>
      <c r="O80" s="365"/>
      <c r="P80" s="365"/>
      <c r="Q80" s="365"/>
      <c r="R80" s="365"/>
      <c r="S80" s="365"/>
      <c r="T80" s="365"/>
      <c r="U80" s="365"/>
      <c r="V80" s="365"/>
      <c r="W80" s="365"/>
      <c r="X80" s="365"/>
      <c r="Y80" s="365"/>
      <c r="Z80" s="365"/>
      <c r="AA80" s="365"/>
      <c r="AB80" s="365"/>
      <c r="AC80" s="365"/>
      <c r="AD80" s="132"/>
    </row>
    <row r="81" spans="1:30" s="133" customFormat="1" ht="18" customHeight="1">
      <c r="A81" s="130"/>
      <c r="B81" s="130"/>
      <c r="C81" s="131"/>
      <c r="D81" s="330" t="s">
        <v>535</v>
      </c>
      <c r="E81" s="325" t="s">
        <v>537</v>
      </c>
      <c r="F81" s="331" t="s">
        <v>235</v>
      </c>
      <c r="G81" s="327">
        <v>2</v>
      </c>
      <c r="H81" s="327">
        <v>0</v>
      </c>
      <c r="I81" s="328">
        <v>60</v>
      </c>
      <c r="J81" s="80">
        <v>35</v>
      </c>
      <c r="K81" s="329">
        <f t="shared" si="3"/>
        <v>0</v>
      </c>
      <c r="L81" s="329">
        <f t="shared" si="4"/>
        <v>1.1000000000000001</v>
      </c>
      <c r="M81" s="447">
        <f>ROUND(IF(OR(LEFT(E81,2)="ĐA",LEFT(E81,2)="DA",LEFT(E81,5)="Đồ án",LEFT(E81,5)="Đồán "),J81*0.5,(IF(H81&gt;0,H81*K81,"0")+IF(I81&gt;0,(I81*0.75)*L81,"0"))),1)</f>
        <v>49.5</v>
      </c>
      <c r="N81" s="363"/>
      <c r="O81" s="365"/>
      <c r="P81" s="365"/>
      <c r="Q81" s="365"/>
      <c r="R81" s="365"/>
      <c r="S81" s="365"/>
      <c r="T81" s="365"/>
      <c r="U81" s="365"/>
      <c r="V81" s="365"/>
      <c r="W81" s="365"/>
      <c r="X81" s="365"/>
      <c r="Y81" s="365"/>
      <c r="Z81" s="365"/>
      <c r="AA81" s="365"/>
      <c r="AB81" s="365"/>
      <c r="AC81" s="365"/>
      <c r="AD81" s="132"/>
    </row>
    <row r="82" spans="1:30" s="133" customFormat="1" ht="18" customHeight="1">
      <c r="A82" s="130"/>
      <c r="B82" s="130"/>
      <c r="C82" s="131"/>
      <c r="D82" s="330" t="s">
        <v>535</v>
      </c>
      <c r="E82" s="325" t="s">
        <v>538</v>
      </c>
      <c r="F82" s="331" t="s">
        <v>235</v>
      </c>
      <c r="G82" s="327">
        <v>2</v>
      </c>
      <c r="H82" s="327">
        <v>0</v>
      </c>
      <c r="I82" s="328">
        <v>60</v>
      </c>
      <c r="J82" s="80">
        <v>35</v>
      </c>
      <c r="K82" s="329">
        <f t="shared" si="3"/>
        <v>0</v>
      </c>
      <c r="L82" s="329">
        <f t="shared" si="4"/>
        <v>1.1000000000000001</v>
      </c>
      <c r="M82" s="447">
        <f>ROUND(IF(OR(LEFT(E82,2)="ĐA",LEFT(E82,2)="DA",LEFT(E82,5)="Đồ án",LEFT(E82,5)="Đồán "),J82*0.5,(IF(H82&gt;0,H82*K82,"0")+IF(I82&gt;0,(I82*0.75)*L82,"0"))),1)</f>
        <v>49.5</v>
      </c>
      <c r="N82" s="363"/>
      <c r="O82" s="365"/>
      <c r="P82" s="365"/>
      <c r="Q82" s="365"/>
      <c r="R82" s="365"/>
      <c r="S82" s="365"/>
      <c r="T82" s="365"/>
      <c r="U82" s="365"/>
      <c r="V82" s="365"/>
      <c r="W82" s="365"/>
      <c r="X82" s="365"/>
      <c r="Y82" s="365"/>
      <c r="Z82" s="365"/>
      <c r="AA82" s="365"/>
      <c r="AB82" s="365"/>
      <c r="AC82" s="365"/>
      <c r="AD82" s="132"/>
    </row>
    <row r="83" spans="1:30" s="133" customFormat="1" ht="18" customHeight="1">
      <c r="A83" s="130"/>
      <c r="B83" s="130"/>
      <c r="C83" s="131"/>
      <c r="D83" s="333" t="s">
        <v>539</v>
      </c>
      <c r="E83" s="325" t="s">
        <v>161</v>
      </c>
      <c r="F83" s="334" t="s">
        <v>540</v>
      </c>
      <c r="G83" s="335">
        <v>2</v>
      </c>
      <c r="H83" s="335">
        <v>30</v>
      </c>
      <c r="I83" s="336">
        <v>0</v>
      </c>
      <c r="J83" s="80">
        <v>70</v>
      </c>
      <c r="K83" s="337">
        <f t="shared" si="3"/>
        <v>1.3</v>
      </c>
      <c r="L83" s="337">
        <f t="shared" si="4"/>
        <v>0</v>
      </c>
      <c r="M83" s="448">
        <f t="shared" si="5"/>
        <v>39</v>
      </c>
      <c r="N83" s="365"/>
      <c r="O83" s="365"/>
      <c r="P83" s="365"/>
      <c r="Q83" s="365"/>
      <c r="R83" s="365"/>
      <c r="S83" s="365"/>
      <c r="T83" s="365"/>
      <c r="U83" s="365"/>
      <c r="V83" s="365"/>
      <c r="W83" s="365"/>
      <c r="X83" s="365"/>
      <c r="Y83" s="365"/>
      <c r="Z83" s="365"/>
      <c r="AA83" s="365"/>
      <c r="AB83" s="365"/>
      <c r="AC83" s="365"/>
      <c r="AD83" s="132"/>
    </row>
    <row r="84" spans="1:30" s="133" customFormat="1" ht="18" customHeight="1">
      <c r="A84" s="130"/>
      <c r="B84" s="130"/>
      <c r="C84" s="131"/>
      <c r="D84" s="338" t="s">
        <v>541</v>
      </c>
      <c r="E84" s="127" t="s">
        <v>161</v>
      </c>
      <c r="F84" s="339" t="s">
        <v>542</v>
      </c>
      <c r="G84" s="340">
        <v>2</v>
      </c>
      <c r="H84" s="340">
        <v>30</v>
      </c>
      <c r="I84" s="341">
        <v>60</v>
      </c>
      <c r="J84" s="80">
        <v>50</v>
      </c>
      <c r="K84" s="342">
        <f t="shared" si="3"/>
        <v>1.2</v>
      </c>
      <c r="L84" s="342">
        <f t="shared" si="4"/>
        <v>1.2</v>
      </c>
      <c r="M84" s="449">
        <f t="shared" si="5"/>
        <v>90</v>
      </c>
      <c r="N84" s="365"/>
      <c r="O84" s="365"/>
      <c r="P84" s="365"/>
      <c r="Q84" s="365"/>
      <c r="R84" s="365"/>
      <c r="S84" s="365"/>
      <c r="T84" s="365"/>
      <c r="U84" s="365"/>
      <c r="V84" s="365"/>
      <c r="W84" s="365"/>
      <c r="X84" s="365"/>
      <c r="Y84" s="365"/>
      <c r="Z84" s="365"/>
      <c r="AA84" s="365"/>
      <c r="AB84" s="365"/>
      <c r="AC84" s="365"/>
      <c r="AD84" s="132"/>
    </row>
    <row r="85" spans="1:30" ht="18" hidden="1" customHeight="1">
      <c r="A85" s="121"/>
      <c r="B85" s="107"/>
      <c r="C85" s="108"/>
      <c r="D85" s="42"/>
      <c r="E85" s="43"/>
      <c r="F85" s="184"/>
      <c r="G85" s="74"/>
      <c r="H85" s="74"/>
      <c r="I85" s="45"/>
      <c r="J85" s="80"/>
      <c r="K85" s="87">
        <f t="shared" si="3"/>
        <v>0</v>
      </c>
      <c r="L85" s="87">
        <f t="shared" si="4"/>
        <v>0</v>
      </c>
      <c r="M85" s="46">
        <f t="shared" si="5"/>
        <v>0</v>
      </c>
      <c r="N85" s="380"/>
      <c r="O85" s="380"/>
      <c r="P85" s="380"/>
      <c r="Q85" s="380"/>
      <c r="R85" s="380"/>
      <c r="S85" s="380"/>
      <c r="T85" s="380"/>
      <c r="U85" s="380"/>
      <c r="V85" s="380"/>
      <c r="W85" s="380"/>
      <c r="X85" s="380"/>
      <c r="Y85" s="380"/>
      <c r="Z85" s="380"/>
      <c r="AA85" s="380"/>
      <c r="AB85" s="380"/>
      <c r="AC85" s="380"/>
      <c r="AD85" s="83"/>
    </row>
    <row r="86" spans="1:30" ht="18" hidden="1" customHeight="1">
      <c r="A86" s="90"/>
      <c r="B86" s="107"/>
      <c r="C86" s="108"/>
      <c r="D86" s="42"/>
      <c r="E86" s="43"/>
      <c r="F86" s="44"/>
      <c r="G86" s="74"/>
      <c r="H86" s="74"/>
      <c r="I86" s="74"/>
      <c r="J86" s="80"/>
      <c r="K86" s="87">
        <f t="shared" si="3"/>
        <v>0</v>
      </c>
      <c r="L86" s="87">
        <f t="shared" si="4"/>
        <v>0</v>
      </c>
      <c r="M86" s="46">
        <f t="shared" si="5"/>
        <v>0</v>
      </c>
      <c r="N86" s="365"/>
      <c r="O86" s="365"/>
      <c r="P86" s="365"/>
      <c r="Q86" s="365"/>
      <c r="R86" s="365"/>
      <c r="S86" s="365"/>
      <c r="T86" s="365"/>
      <c r="U86" s="365"/>
      <c r="V86" s="365"/>
      <c r="W86" s="365"/>
      <c r="X86" s="365"/>
      <c r="Y86" s="365"/>
      <c r="Z86" s="365"/>
      <c r="AA86" s="365"/>
      <c r="AB86" s="365"/>
      <c r="AC86" s="365"/>
      <c r="AD86" s="83"/>
    </row>
    <row r="87" spans="1:30" ht="18" customHeight="1">
      <c r="A87" s="104">
        <v>5</v>
      </c>
      <c r="B87" s="60" t="s">
        <v>86</v>
      </c>
      <c r="C87" s="61" t="s">
        <v>87</v>
      </c>
      <c r="D87" s="42">
        <v>21100093905</v>
      </c>
      <c r="E87" s="43" t="s">
        <v>45</v>
      </c>
      <c r="F87" s="44" t="s">
        <v>235</v>
      </c>
      <c r="G87" s="74">
        <v>1</v>
      </c>
      <c r="H87" s="81">
        <v>15</v>
      </c>
      <c r="I87" s="82">
        <v>30</v>
      </c>
      <c r="J87" s="80">
        <v>62</v>
      </c>
      <c r="K87" s="87">
        <f t="shared" si="3"/>
        <v>1.3</v>
      </c>
      <c r="L87" s="87">
        <f t="shared" si="4"/>
        <v>1.2</v>
      </c>
      <c r="M87" s="46">
        <f t="shared" si="5"/>
        <v>46.5</v>
      </c>
      <c r="N87" s="396">
        <v>67.5</v>
      </c>
      <c r="O87" s="383">
        <v>0</v>
      </c>
      <c r="P87" s="381">
        <f>SUM(M87:M107)+N87+O87</f>
        <v>1180.5</v>
      </c>
      <c r="Q87" s="383">
        <v>0</v>
      </c>
      <c r="R87" s="381">
        <v>0</v>
      </c>
      <c r="S87" s="387">
        <v>450</v>
      </c>
      <c r="T87" s="383">
        <v>450</v>
      </c>
      <c r="U87" s="387">
        <v>112</v>
      </c>
      <c r="V87" s="385">
        <v>112</v>
      </c>
      <c r="W87" s="387">
        <v>56</v>
      </c>
      <c r="X87" s="383">
        <v>56</v>
      </c>
      <c r="Y87" s="381">
        <f>ROUND((P87-T87),1)</f>
        <v>730.5</v>
      </c>
      <c r="Z87" s="379">
        <f>IF(OR(SUM(V87:V107)="",SUM(Q87:Q107)=""),0,IF(OR(SUM(U87:U107)=320,SUM(V87:V107)&gt;0),ROUND((SUM(Q87:Q107)-SUM(V87:V107)),1),0))</f>
        <v>-112</v>
      </c>
      <c r="AA87" s="379">
        <f>IF(OR(SUM(X87:X107)="",SUM(R87:R107)=""),0,IF(OR(SUM(W87:W107)=160,SUM(X87:X107)&gt;0),ROUND((SUM(R87:R107)-SUM(X87:X107)),1),0))</f>
        <v>-56</v>
      </c>
      <c r="AB87" s="390"/>
      <c r="AC87" s="392">
        <f>SUM(Y87:AA107)</f>
        <v>562.5</v>
      </c>
      <c r="AD87" s="83"/>
    </row>
    <row r="88" spans="1:30" ht="18" customHeight="1">
      <c r="A88" s="90"/>
      <c r="B88" s="107"/>
      <c r="C88" s="108"/>
      <c r="D88" s="42">
        <v>71400119003</v>
      </c>
      <c r="E88" s="43" t="s">
        <v>45</v>
      </c>
      <c r="F88" s="44" t="s">
        <v>249</v>
      </c>
      <c r="G88" s="74">
        <v>1</v>
      </c>
      <c r="H88" s="81">
        <v>15</v>
      </c>
      <c r="I88" s="82">
        <v>30</v>
      </c>
      <c r="J88" s="80">
        <v>70</v>
      </c>
      <c r="K88" s="87">
        <f t="shared" si="3"/>
        <v>1.3</v>
      </c>
      <c r="L88" s="87">
        <f t="shared" si="4"/>
        <v>1.2</v>
      </c>
      <c r="M88" s="46">
        <f t="shared" si="5"/>
        <v>46.5</v>
      </c>
      <c r="N88" s="365"/>
      <c r="O88" s="365"/>
      <c r="P88" s="365"/>
      <c r="Q88" s="365"/>
      <c r="R88" s="365"/>
      <c r="S88" s="365"/>
      <c r="T88" s="365"/>
      <c r="U88" s="365"/>
      <c r="V88" s="365"/>
      <c r="W88" s="365"/>
      <c r="X88" s="365"/>
      <c r="Y88" s="365"/>
      <c r="Z88" s="365"/>
      <c r="AA88" s="365"/>
      <c r="AB88" s="365"/>
      <c r="AC88" s="365"/>
      <c r="AD88" s="83"/>
    </row>
    <row r="89" spans="1:30" s="260" customFormat="1" ht="18" customHeight="1">
      <c r="A89" s="121"/>
      <c r="B89" s="107"/>
      <c r="C89" s="108"/>
      <c r="D89" s="42">
        <v>21100119804</v>
      </c>
      <c r="E89" s="43" t="s">
        <v>161</v>
      </c>
      <c r="F89" s="44" t="s">
        <v>146</v>
      </c>
      <c r="G89" s="74">
        <v>1</v>
      </c>
      <c r="H89" s="81">
        <v>30</v>
      </c>
      <c r="I89" s="82"/>
      <c r="J89" s="80">
        <v>57</v>
      </c>
      <c r="K89" s="87">
        <f t="shared" si="3"/>
        <v>1.2</v>
      </c>
      <c r="L89" s="87">
        <f t="shared" si="4"/>
        <v>0</v>
      </c>
      <c r="M89" s="46">
        <f t="shared" si="5"/>
        <v>36</v>
      </c>
      <c r="N89" s="380"/>
      <c r="O89" s="380"/>
      <c r="P89" s="380"/>
      <c r="Q89" s="380"/>
      <c r="R89" s="380"/>
      <c r="S89" s="380"/>
      <c r="T89" s="380"/>
      <c r="U89" s="380"/>
      <c r="V89" s="380"/>
      <c r="W89" s="380"/>
      <c r="X89" s="380"/>
      <c r="Y89" s="380"/>
      <c r="Z89" s="380"/>
      <c r="AA89" s="380"/>
      <c r="AB89" s="380"/>
      <c r="AC89" s="380"/>
      <c r="AD89" s="83"/>
    </row>
    <row r="90" spans="1:30" ht="18" customHeight="1">
      <c r="A90" s="90"/>
      <c r="B90" s="107"/>
      <c r="C90" s="108"/>
      <c r="D90" s="42">
        <v>21100119804</v>
      </c>
      <c r="E90" s="43" t="s">
        <v>161</v>
      </c>
      <c r="F90" s="44" t="s">
        <v>146</v>
      </c>
      <c r="G90" s="74">
        <v>1</v>
      </c>
      <c r="H90" s="81"/>
      <c r="I90" s="82">
        <v>60</v>
      </c>
      <c r="J90" s="80">
        <v>30</v>
      </c>
      <c r="K90" s="87">
        <f t="shared" si="3"/>
        <v>0</v>
      </c>
      <c r="L90" s="87">
        <f t="shared" si="4"/>
        <v>1.1000000000000001</v>
      </c>
      <c r="M90" s="46">
        <f t="shared" si="5"/>
        <v>49.5</v>
      </c>
      <c r="N90" s="365"/>
      <c r="O90" s="365"/>
      <c r="P90" s="365"/>
      <c r="Q90" s="365"/>
      <c r="R90" s="365"/>
      <c r="S90" s="365"/>
      <c r="T90" s="365"/>
      <c r="U90" s="365"/>
      <c r="V90" s="365"/>
      <c r="W90" s="365"/>
      <c r="X90" s="365"/>
      <c r="Y90" s="365"/>
      <c r="Z90" s="365"/>
      <c r="AA90" s="365"/>
      <c r="AB90" s="365"/>
      <c r="AC90" s="365"/>
      <c r="AD90" s="83"/>
    </row>
    <row r="91" spans="1:30" ht="18" customHeight="1">
      <c r="A91" s="90"/>
      <c r="B91" s="107"/>
      <c r="C91" s="108"/>
      <c r="D91" s="42">
        <v>21100124401</v>
      </c>
      <c r="E91" s="43" t="s">
        <v>250</v>
      </c>
      <c r="F91" s="44" t="s">
        <v>183</v>
      </c>
      <c r="G91" s="74">
        <v>1</v>
      </c>
      <c r="H91" s="81">
        <v>15</v>
      </c>
      <c r="I91" s="82">
        <v>30</v>
      </c>
      <c r="J91" s="80">
        <v>39</v>
      </c>
      <c r="K91" s="87">
        <f t="shared" si="3"/>
        <v>1.2</v>
      </c>
      <c r="L91" s="87">
        <f t="shared" si="4"/>
        <v>1.2</v>
      </c>
      <c r="M91" s="46">
        <f t="shared" si="5"/>
        <v>45</v>
      </c>
      <c r="N91" s="365"/>
      <c r="O91" s="365"/>
      <c r="P91" s="365"/>
      <c r="Q91" s="365"/>
      <c r="R91" s="365"/>
      <c r="S91" s="365"/>
      <c r="T91" s="365"/>
      <c r="U91" s="365"/>
      <c r="V91" s="365"/>
      <c r="W91" s="365"/>
      <c r="X91" s="365"/>
      <c r="Y91" s="365"/>
      <c r="Z91" s="365"/>
      <c r="AA91" s="365"/>
      <c r="AB91" s="365"/>
      <c r="AC91" s="365"/>
      <c r="AD91" s="83"/>
    </row>
    <row r="92" spans="1:30" ht="18" customHeight="1">
      <c r="A92" s="90"/>
      <c r="B92" s="107"/>
      <c r="C92" s="108"/>
      <c r="D92" s="42">
        <v>21100124402</v>
      </c>
      <c r="E92" s="43" t="s">
        <v>250</v>
      </c>
      <c r="F92" s="44" t="s">
        <v>194</v>
      </c>
      <c r="G92" s="74">
        <v>1</v>
      </c>
      <c r="H92" s="81">
        <v>15</v>
      </c>
      <c r="I92" s="82">
        <v>30</v>
      </c>
      <c r="J92" s="80">
        <v>38</v>
      </c>
      <c r="K92" s="87">
        <f t="shared" si="3"/>
        <v>1.2</v>
      </c>
      <c r="L92" s="87">
        <f t="shared" si="4"/>
        <v>1.2</v>
      </c>
      <c r="M92" s="46">
        <f t="shared" si="5"/>
        <v>45</v>
      </c>
      <c r="N92" s="365"/>
      <c r="O92" s="365"/>
      <c r="P92" s="365"/>
      <c r="Q92" s="365"/>
      <c r="R92" s="365"/>
      <c r="S92" s="365"/>
      <c r="T92" s="365"/>
      <c r="U92" s="365"/>
      <c r="V92" s="365"/>
      <c r="W92" s="365"/>
      <c r="X92" s="365"/>
      <c r="Y92" s="365"/>
      <c r="Z92" s="365"/>
      <c r="AA92" s="365"/>
      <c r="AB92" s="365"/>
      <c r="AC92" s="365"/>
      <c r="AD92" s="83"/>
    </row>
    <row r="93" spans="1:30" ht="18" customHeight="1">
      <c r="A93" s="90"/>
      <c r="B93" s="107"/>
      <c r="C93" s="108"/>
      <c r="D93" s="42">
        <v>21100124403</v>
      </c>
      <c r="E93" s="43" t="s">
        <v>250</v>
      </c>
      <c r="F93" s="44" t="s">
        <v>195</v>
      </c>
      <c r="G93" s="74">
        <v>1</v>
      </c>
      <c r="H93" s="81">
        <v>15</v>
      </c>
      <c r="I93" s="82">
        <v>30</v>
      </c>
      <c r="J93" s="80">
        <v>43</v>
      </c>
      <c r="K93" s="87">
        <f t="shared" si="3"/>
        <v>1.2</v>
      </c>
      <c r="L93" s="87">
        <f t="shared" si="4"/>
        <v>1.2</v>
      </c>
      <c r="M93" s="46">
        <f t="shared" si="5"/>
        <v>45</v>
      </c>
      <c r="N93" s="365"/>
      <c r="O93" s="365"/>
      <c r="P93" s="365"/>
      <c r="Q93" s="365"/>
      <c r="R93" s="365"/>
      <c r="S93" s="365"/>
      <c r="T93" s="365"/>
      <c r="U93" s="365"/>
      <c r="V93" s="365"/>
      <c r="W93" s="365"/>
      <c r="X93" s="365"/>
      <c r="Y93" s="365"/>
      <c r="Z93" s="365"/>
      <c r="AA93" s="365"/>
      <c r="AB93" s="365"/>
      <c r="AC93" s="365"/>
      <c r="AD93" s="83"/>
    </row>
    <row r="94" spans="1:30" ht="18" customHeight="1">
      <c r="A94" s="90"/>
      <c r="B94" s="107"/>
      <c r="C94" s="108"/>
      <c r="D94" s="42">
        <v>21100124404</v>
      </c>
      <c r="E94" s="43" t="s">
        <v>250</v>
      </c>
      <c r="F94" s="44" t="s">
        <v>238</v>
      </c>
      <c r="G94" s="74">
        <v>1</v>
      </c>
      <c r="H94" s="81">
        <v>15</v>
      </c>
      <c r="I94" s="82">
        <v>30</v>
      </c>
      <c r="J94" s="80">
        <v>24</v>
      </c>
      <c r="K94" s="87">
        <f t="shared" si="3"/>
        <v>1</v>
      </c>
      <c r="L94" s="87">
        <f t="shared" si="4"/>
        <v>1</v>
      </c>
      <c r="M94" s="46">
        <f t="shared" si="5"/>
        <v>37.5</v>
      </c>
      <c r="N94" s="365"/>
      <c r="O94" s="365"/>
      <c r="P94" s="365"/>
      <c r="Q94" s="365"/>
      <c r="R94" s="365"/>
      <c r="S94" s="365"/>
      <c r="T94" s="365"/>
      <c r="U94" s="365"/>
      <c r="V94" s="365"/>
      <c r="W94" s="365"/>
      <c r="X94" s="365"/>
      <c r="Y94" s="365"/>
      <c r="Z94" s="365"/>
      <c r="AA94" s="365"/>
      <c r="AB94" s="365"/>
      <c r="AC94" s="365"/>
      <c r="AD94" s="83"/>
    </row>
    <row r="95" spans="1:30" ht="18" customHeight="1">
      <c r="A95" s="90"/>
      <c r="B95" s="107"/>
      <c r="C95" s="108"/>
      <c r="D95" s="42">
        <v>21100124406</v>
      </c>
      <c r="E95" s="43" t="s">
        <v>250</v>
      </c>
      <c r="F95" s="44" t="s">
        <v>251</v>
      </c>
      <c r="G95" s="74">
        <v>1</v>
      </c>
      <c r="H95" s="81">
        <v>15</v>
      </c>
      <c r="I95" s="82">
        <v>30</v>
      </c>
      <c r="J95" s="80">
        <v>62</v>
      </c>
      <c r="K95" s="87">
        <f t="shared" si="3"/>
        <v>1.3</v>
      </c>
      <c r="L95" s="87">
        <f t="shared" si="4"/>
        <v>1.2</v>
      </c>
      <c r="M95" s="46">
        <f t="shared" si="5"/>
        <v>46.5</v>
      </c>
      <c r="N95" s="365"/>
      <c r="O95" s="365"/>
      <c r="P95" s="365"/>
      <c r="Q95" s="365"/>
      <c r="R95" s="365"/>
      <c r="S95" s="365"/>
      <c r="T95" s="365"/>
      <c r="U95" s="365"/>
      <c r="V95" s="365"/>
      <c r="W95" s="365"/>
      <c r="X95" s="365"/>
      <c r="Y95" s="365"/>
      <c r="Z95" s="365"/>
      <c r="AA95" s="365"/>
      <c r="AB95" s="365"/>
      <c r="AC95" s="365"/>
      <c r="AD95" s="83"/>
    </row>
    <row r="96" spans="1:30" ht="18" customHeight="1">
      <c r="A96" s="121"/>
      <c r="B96" s="107"/>
      <c r="C96" s="108"/>
      <c r="D96" s="42">
        <v>21100124407</v>
      </c>
      <c r="E96" s="43" t="s">
        <v>250</v>
      </c>
      <c r="F96" s="44" t="s">
        <v>252</v>
      </c>
      <c r="G96" s="74">
        <v>1</v>
      </c>
      <c r="H96" s="81">
        <v>15</v>
      </c>
      <c r="I96" s="82">
        <v>30</v>
      </c>
      <c r="J96" s="80">
        <v>40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80"/>
      <c r="O96" s="380"/>
      <c r="P96" s="380"/>
      <c r="Q96" s="380"/>
      <c r="R96" s="380"/>
      <c r="S96" s="380"/>
      <c r="T96" s="380"/>
      <c r="U96" s="380"/>
      <c r="V96" s="380"/>
      <c r="W96" s="380"/>
      <c r="X96" s="380"/>
      <c r="Y96" s="380"/>
      <c r="Z96" s="380"/>
      <c r="AA96" s="380"/>
      <c r="AB96" s="380"/>
      <c r="AC96" s="380"/>
      <c r="AD96" s="83"/>
    </row>
    <row r="97" spans="1:30" ht="18" customHeight="1">
      <c r="A97" s="121"/>
      <c r="B97" s="107"/>
      <c r="C97" s="108"/>
      <c r="D97" s="42">
        <v>21100149101</v>
      </c>
      <c r="E97" s="43" t="s">
        <v>253</v>
      </c>
      <c r="F97" s="44" t="s">
        <v>254</v>
      </c>
      <c r="G97" s="74">
        <v>1</v>
      </c>
      <c r="H97" s="81">
        <v>30</v>
      </c>
      <c r="I97" s="82">
        <v>30</v>
      </c>
      <c r="J97" s="80">
        <v>39</v>
      </c>
      <c r="K97" s="87">
        <f t="shared" si="3"/>
        <v>1.2</v>
      </c>
      <c r="L97" s="87">
        <f t="shared" si="4"/>
        <v>1.2</v>
      </c>
      <c r="M97" s="46">
        <f t="shared" si="5"/>
        <v>63</v>
      </c>
      <c r="N97" s="380"/>
      <c r="O97" s="380"/>
      <c r="P97" s="380"/>
      <c r="Q97" s="380"/>
      <c r="R97" s="380"/>
      <c r="S97" s="380"/>
      <c r="T97" s="380"/>
      <c r="U97" s="380"/>
      <c r="V97" s="380"/>
      <c r="W97" s="380"/>
      <c r="X97" s="380"/>
      <c r="Y97" s="380"/>
      <c r="Z97" s="380"/>
      <c r="AA97" s="380"/>
      <c r="AB97" s="380"/>
      <c r="AC97" s="380"/>
      <c r="AD97" s="83"/>
    </row>
    <row r="98" spans="1:30" ht="18" customHeight="1">
      <c r="A98" s="121"/>
      <c r="B98" s="107"/>
      <c r="C98" s="108"/>
      <c r="D98" s="42">
        <v>21100149102</v>
      </c>
      <c r="E98" s="43" t="s">
        <v>253</v>
      </c>
      <c r="F98" s="44" t="s">
        <v>255</v>
      </c>
      <c r="G98" s="74">
        <v>1</v>
      </c>
      <c r="H98" s="81">
        <v>30</v>
      </c>
      <c r="I98" s="82">
        <v>30</v>
      </c>
      <c r="J98" s="80">
        <v>47</v>
      </c>
      <c r="K98" s="87">
        <f t="shared" si="3"/>
        <v>1.2</v>
      </c>
      <c r="L98" s="87">
        <f t="shared" si="4"/>
        <v>1.2</v>
      </c>
      <c r="M98" s="46">
        <f t="shared" si="5"/>
        <v>63</v>
      </c>
      <c r="N98" s="380"/>
      <c r="O98" s="380"/>
      <c r="P98" s="380"/>
      <c r="Q98" s="380"/>
      <c r="R98" s="380"/>
      <c r="S98" s="380"/>
      <c r="T98" s="380"/>
      <c r="U98" s="380"/>
      <c r="V98" s="380"/>
      <c r="W98" s="380"/>
      <c r="X98" s="380"/>
      <c r="Y98" s="380"/>
      <c r="Z98" s="380"/>
      <c r="AA98" s="380"/>
      <c r="AB98" s="380"/>
      <c r="AC98" s="380"/>
      <c r="AD98" s="83"/>
    </row>
    <row r="99" spans="1:30" ht="18" customHeight="1">
      <c r="A99" s="121"/>
      <c r="B99" s="107"/>
      <c r="C99" s="108"/>
      <c r="D99" s="42">
        <v>50600115201</v>
      </c>
      <c r="E99" s="43" t="s">
        <v>250</v>
      </c>
      <c r="F99" s="44" t="s">
        <v>256</v>
      </c>
      <c r="G99" s="74">
        <v>1</v>
      </c>
      <c r="H99" s="81">
        <v>45</v>
      </c>
      <c r="I99" s="82">
        <v>0</v>
      </c>
      <c r="J99" s="80">
        <v>64</v>
      </c>
      <c r="K99" s="87">
        <f t="shared" si="3"/>
        <v>1.3</v>
      </c>
      <c r="L99" s="87">
        <f t="shared" si="4"/>
        <v>0</v>
      </c>
      <c r="M99" s="46">
        <f t="shared" si="5"/>
        <v>58.5</v>
      </c>
      <c r="N99" s="380"/>
      <c r="O99" s="380"/>
      <c r="P99" s="380"/>
      <c r="Q99" s="380"/>
      <c r="R99" s="380"/>
      <c r="S99" s="380"/>
      <c r="T99" s="380"/>
      <c r="U99" s="380"/>
      <c r="V99" s="380"/>
      <c r="W99" s="380"/>
      <c r="X99" s="380"/>
      <c r="Y99" s="380"/>
      <c r="Z99" s="380"/>
      <c r="AA99" s="380"/>
      <c r="AB99" s="380"/>
      <c r="AC99" s="380"/>
      <c r="AD99" s="83"/>
    </row>
    <row r="100" spans="1:30" ht="18" customHeight="1">
      <c r="A100" s="90"/>
      <c r="B100" s="107"/>
      <c r="C100" s="108"/>
      <c r="D100" s="42" t="s">
        <v>257</v>
      </c>
      <c r="E100" s="43" t="s">
        <v>218</v>
      </c>
      <c r="F100" s="44" t="s">
        <v>258</v>
      </c>
      <c r="G100" s="74"/>
      <c r="H100" s="81"/>
      <c r="I100" s="82"/>
      <c r="J100" s="80"/>
      <c r="K100" s="87">
        <f t="shared" si="3"/>
        <v>0</v>
      </c>
      <c r="L100" s="87">
        <f t="shared" si="4"/>
        <v>0</v>
      </c>
      <c r="M100" s="46">
        <f t="shared" si="5"/>
        <v>0</v>
      </c>
      <c r="N100" s="365"/>
      <c r="O100" s="365"/>
      <c r="P100" s="365"/>
      <c r="Q100" s="365"/>
      <c r="R100" s="365"/>
      <c r="S100" s="365"/>
      <c r="T100" s="365"/>
      <c r="U100" s="365"/>
      <c r="V100" s="365"/>
      <c r="W100" s="365"/>
      <c r="X100" s="365"/>
      <c r="Y100" s="365"/>
      <c r="Z100" s="365"/>
      <c r="AA100" s="365"/>
      <c r="AB100" s="365"/>
      <c r="AC100" s="365"/>
      <c r="AD100" s="83"/>
    </row>
    <row r="101" spans="1:30" ht="18" customHeight="1">
      <c r="A101" s="90"/>
      <c r="B101" s="107"/>
      <c r="C101" s="108"/>
      <c r="D101" s="42"/>
      <c r="E101" s="43" t="s">
        <v>250</v>
      </c>
      <c r="F101" s="44" t="s">
        <v>163</v>
      </c>
      <c r="G101" s="74">
        <v>1</v>
      </c>
      <c r="H101" s="81">
        <v>45</v>
      </c>
      <c r="I101" s="82">
        <v>0</v>
      </c>
      <c r="J101" s="80">
        <v>10</v>
      </c>
      <c r="K101" s="87">
        <f t="shared" si="3"/>
        <v>1</v>
      </c>
      <c r="L101" s="87">
        <f t="shared" si="4"/>
        <v>0</v>
      </c>
      <c r="M101" s="46">
        <f t="shared" si="5"/>
        <v>45</v>
      </c>
      <c r="N101" s="365"/>
      <c r="O101" s="365"/>
      <c r="P101" s="365"/>
      <c r="Q101" s="365"/>
      <c r="R101" s="365"/>
      <c r="S101" s="365"/>
      <c r="T101" s="365"/>
      <c r="U101" s="365"/>
      <c r="V101" s="365"/>
      <c r="W101" s="365"/>
      <c r="X101" s="365"/>
      <c r="Y101" s="365"/>
      <c r="Z101" s="365"/>
      <c r="AA101" s="365"/>
      <c r="AB101" s="365"/>
      <c r="AC101" s="365"/>
      <c r="AD101" s="83"/>
    </row>
    <row r="102" spans="1:30" ht="18" customHeight="1">
      <c r="A102" s="90"/>
      <c r="B102" s="107"/>
      <c r="C102" s="108"/>
      <c r="D102" s="42"/>
      <c r="E102" s="43" t="s">
        <v>45</v>
      </c>
      <c r="F102" s="44" t="s">
        <v>185</v>
      </c>
      <c r="G102" s="74">
        <v>2</v>
      </c>
      <c r="H102" s="81">
        <v>15</v>
      </c>
      <c r="I102" s="82">
        <v>30</v>
      </c>
      <c r="J102" s="80">
        <v>40</v>
      </c>
      <c r="K102" s="87">
        <f t="shared" si="3"/>
        <v>1.2</v>
      </c>
      <c r="L102" s="87">
        <f t="shared" si="4"/>
        <v>1.2</v>
      </c>
      <c r="M102" s="46">
        <f t="shared" si="5"/>
        <v>45</v>
      </c>
      <c r="N102" s="365"/>
      <c r="O102" s="365"/>
      <c r="P102" s="365"/>
      <c r="Q102" s="365"/>
      <c r="R102" s="365"/>
      <c r="S102" s="365"/>
      <c r="T102" s="365"/>
      <c r="U102" s="365"/>
      <c r="V102" s="365"/>
      <c r="W102" s="365"/>
      <c r="X102" s="365"/>
      <c r="Y102" s="365"/>
      <c r="Z102" s="365"/>
      <c r="AA102" s="365"/>
      <c r="AB102" s="365"/>
      <c r="AC102" s="365"/>
      <c r="AD102" s="83"/>
    </row>
    <row r="103" spans="1:30" ht="18" customHeight="1">
      <c r="A103" s="90"/>
      <c r="B103" s="107"/>
      <c r="C103" s="108"/>
      <c r="D103" s="42"/>
      <c r="E103" s="43" t="s">
        <v>250</v>
      </c>
      <c r="F103" s="44" t="s">
        <v>185</v>
      </c>
      <c r="G103" s="74">
        <v>2</v>
      </c>
      <c r="H103" s="81">
        <v>15</v>
      </c>
      <c r="I103" s="82">
        <v>30</v>
      </c>
      <c r="J103" s="80">
        <v>40</v>
      </c>
      <c r="K103" s="87">
        <f t="shared" si="3"/>
        <v>1.2</v>
      </c>
      <c r="L103" s="87">
        <f t="shared" si="4"/>
        <v>1.2</v>
      </c>
      <c r="M103" s="46">
        <f t="shared" si="5"/>
        <v>45</v>
      </c>
      <c r="N103" s="365"/>
      <c r="O103" s="365"/>
      <c r="P103" s="365"/>
      <c r="Q103" s="365"/>
      <c r="R103" s="365"/>
      <c r="S103" s="365"/>
      <c r="T103" s="365"/>
      <c r="U103" s="365"/>
      <c r="V103" s="365"/>
      <c r="W103" s="365"/>
      <c r="X103" s="365"/>
      <c r="Y103" s="365"/>
      <c r="Z103" s="365"/>
      <c r="AA103" s="365"/>
      <c r="AB103" s="365"/>
      <c r="AC103" s="365"/>
      <c r="AD103" s="83"/>
    </row>
    <row r="104" spans="1:30" s="225" customFormat="1" ht="18" customHeight="1">
      <c r="A104" s="121"/>
      <c r="B104" s="107"/>
      <c r="C104" s="108"/>
      <c r="D104" s="42"/>
      <c r="E104" s="43" t="s">
        <v>392</v>
      </c>
      <c r="F104" s="44" t="s">
        <v>194</v>
      </c>
      <c r="G104" s="74">
        <v>2</v>
      </c>
      <c r="H104" s="81">
        <v>45</v>
      </c>
      <c r="I104" s="82">
        <v>30</v>
      </c>
      <c r="J104" s="80">
        <v>38</v>
      </c>
      <c r="K104" s="87">
        <f t="shared" si="3"/>
        <v>1.2</v>
      </c>
      <c r="L104" s="87">
        <f t="shared" si="4"/>
        <v>1.2</v>
      </c>
      <c r="M104" s="46">
        <f t="shared" si="5"/>
        <v>81</v>
      </c>
      <c r="N104" s="380"/>
      <c r="O104" s="380"/>
      <c r="P104" s="380"/>
      <c r="Q104" s="380"/>
      <c r="R104" s="380"/>
      <c r="S104" s="380"/>
      <c r="T104" s="380"/>
      <c r="U104" s="380"/>
      <c r="V104" s="380"/>
      <c r="W104" s="380"/>
      <c r="X104" s="380"/>
      <c r="Y104" s="380"/>
      <c r="Z104" s="380"/>
      <c r="AA104" s="380"/>
      <c r="AB104" s="380"/>
      <c r="AC104" s="380"/>
      <c r="AD104" s="83"/>
    </row>
    <row r="105" spans="1:30" s="206" customFormat="1" ht="18" customHeight="1">
      <c r="A105" s="121"/>
      <c r="B105" s="107"/>
      <c r="C105" s="108"/>
      <c r="D105" s="42"/>
      <c r="E105" s="43" t="s">
        <v>161</v>
      </c>
      <c r="F105" s="44" t="s">
        <v>373</v>
      </c>
      <c r="G105" s="74">
        <v>2</v>
      </c>
      <c r="H105" s="81">
        <v>30</v>
      </c>
      <c r="I105" s="82">
        <v>60</v>
      </c>
      <c r="J105" s="80">
        <v>40</v>
      </c>
      <c r="K105" s="87">
        <f t="shared" si="3"/>
        <v>1.2</v>
      </c>
      <c r="L105" s="87">
        <f t="shared" si="4"/>
        <v>1.2</v>
      </c>
      <c r="M105" s="46">
        <f t="shared" si="5"/>
        <v>90</v>
      </c>
      <c r="N105" s="380"/>
      <c r="O105" s="380"/>
      <c r="P105" s="380"/>
      <c r="Q105" s="380"/>
      <c r="R105" s="380"/>
      <c r="S105" s="380"/>
      <c r="T105" s="380"/>
      <c r="U105" s="380"/>
      <c r="V105" s="380"/>
      <c r="W105" s="380"/>
      <c r="X105" s="380"/>
      <c r="Y105" s="380"/>
      <c r="Z105" s="380"/>
      <c r="AA105" s="380"/>
      <c r="AB105" s="380"/>
      <c r="AC105" s="380"/>
      <c r="AD105" s="83"/>
    </row>
    <row r="106" spans="1:30" ht="18" customHeight="1">
      <c r="A106" s="90"/>
      <c r="B106" s="107"/>
      <c r="C106" s="108"/>
      <c r="D106" s="42"/>
      <c r="E106" s="43" t="s">
        <v>161</v>
      </c>
      <c r="F106" s="44" t="s">
        <v>374</v>
      </c>
      <c r="G106" s="74">
        <v>2</v>
      </c>
      <c r="H106" s="81">
        <v>30</v>
      </c>
      <c r="I106" s="82">
        <v>60</v>
      </c>
      <c r="J106" s="80">
        <v>40</v>
      </c>
      <c r="K106" s="87">
        <f t="shared" si="3"/>
        <v>1.2</v>
      </c>
      <c r="L106" s="87">
        <f t="shared" si="4"/>
        <v>1.2</v>
      </c>
      <c r="M106" s="46">
        <f t="shared" si="5"/>
        <v>90</v>
      </c>
      <c r="N106" s="365"/>
      <c r="O106" s="365"/>
      <c r="P106" s="365"/>
      <c r="Q106" s="365"/>
      <c r="R106" s="365"/>
      <c r="S106" s="365"/>
      <c r="T106" s="365"/>
      <c r="U106" s="365"/>
      <c r="V106" s="365"/>
      <c r="W106" s="365"/>
      <c r="X106" s="365"/>
      <c r="Y106" s="365"/>
      <c r="Z106" s="365"/>
      <c r="AA106" s="365"/>
      <c r="AB106" s="365"/>
      <c r="AC106" s="365"/>
      <c r="AD106" s="83"/>
    </row>
    <row r="107" spans="1:30" s="260" customFormat="1" ht="18" customHeight="1">
      <c r="A107" s="121"/>
      <c r="B107" s="107"/>
      <c r="C107" s="108"/>
      <c r="D107" s="42"/>
      <c r="E107" s="43" t="s">
        <v>161</v>
      </c>
      <c r="F107" s="44" t="s">
        <v>388</v>
      </c>
      <c r="G107" s="74">
        <v>2</v>
      </c>
      <c r="H107" s="81">
        <v>30</v>
      </c>
      <c r="I107" s="82">
        <v>60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90</v>
      </c>
      <c r="N107" s="380"/>
      <c r="O107" s="380"/>
      <c r="P107" s="380"/>
      <c r="Q107" s="380"/>
      <c r="R107" s="380"/>
      <c r="S107" s="380"/>
      <c r="T107" s="380"/>
      <c r="U107" s="380"/>
      <c r="V107" s="380"/>
      <c r="W107" s="380"/>
      <c r="X107" s="380"/>
      <c r="Y107" s="380"/>
      <c r="Z107" s="380"/>
      <c r="AA107" s="380"/>
      <c r="AB107" s="380"/>
      <c r="AC107" s="380"/>
      <c r="AD107" s="83"/>
    </row>
    <row r="108" spans="1:30" ht="18" customHeight="1">
      <c r="A108" s="104">
        <v>6</v>
      </c>
      <c r="B108" s="91" t="s">
        <v>88</v>
      </c>
      <c r="C108" s="101" t="s">
        <v>89</v>
      </c>
      <c r="D108" s="42" t="s">
        <v>222</v>
      </c>
      <c r="E108" s="43" t="s">
        <v>186</v>
      </c>
      <c r="F108" s="44" t="s">
        <v>378</v>
      </c>
      <c r="G108" s="111">
        <v>1</v>
      </c>
      <c r="H108" s="140">
        <v>15</v>
      </c>
      <c r="I108" s="140">
        <v>60</v>
      </c>
      <c r="J108" s="80">
        <v>43</v>
      </c>
      <c r="K108" s="87">
        <f t="shared" si="3"/>
        <v>1.2</v>
      </c>
      <c r="L108" s="87">
        <f t="shared" si="4"/>
        <v>1.2</v>
      </c>
      <c r="M108" s="46">
        <f t="shared" si="5"/>
        <v>72</v>
      </c>
      <c r="N108" s="405">
        <v>67.5</v>
      </c>
      <c r="O108" s="405">
        <v>0</v>
      </c>
      <c r="P108" s="394">
        <f>SUM(M108:M126)+N108+O108</f>
        <v>844.5</v>
      </c>
      <c r="Q108" s="413">
        <v>0</v>
      </c>
      <c r="R108" s="394">
        <v>0</v>
      </c>
      <c r="S108" s="431">
        <v>450</v>
      </c>
      <c r="T108" s="413">
        <v>450</v>
      </c>
      <c r="U108" s="431">
        <v>112</v>
      </c>
      <c r="V108" s="413">
        <v>112</v>
      </c>
      <c r="W108" s="431">
        <v>56</v>
      </c>
      <c r="X108" s="413">
        <v>56</v>
      </c>
      <c r="Y108" s="394">
        <f>ROUND((P108-T108),1)</f>
        <v>394.5</v>
      </c>
      <c r="Z108" s="377">
        <f>IF(OR(SUM(V108:V126)="",SUM(Q108:Q126)=""),0,IF(OR(SUM(U108:U126)=320,SUM(V108:V126)&gt;0),ROUND((SUM(Q108:Q126)-SUM(V108:V126)),1),0))</f>
        <v>-112</v>
      </c>
      <c r="AA108" s="377">
        <f>IF(OR(SUM(X108:X126)="",SUM(R108:R126)=""),0,IF(OR(SUM(W108:W126)=160,SUM(X108:X126)&gt;0),ROUND((SUM(R108:R126)-SUM(X108:X126)),1),0))</f>
        <v>-56</v>
      </c>
      <c r="AB108" s="413"/>
      <c r="AC108" s="391">
        <f>SUM(Y108:AA126)</f>
        <v>226.5</v>
      </c>
      <c r="AD108" s="83"/>
    </row>
    <row r="109" spans="1:30" ht="18" customHeight="1">
      <c r="A109" s="90"/>
      <c r="B109" s="84"/>
      <c r="C109" s="85"/>
      <c r="D109" s="42" t="s">
        <v>223</v>
      </c>
      <c r="E109" s="43" t="s">
        <v>161</v>
      </c>
      <c r="F109" s="44" t="s">
        <v>224</v>
      </c>
      <c r="G109" s="141">
        <v>1</v>
      </c>
      <c r="H109" s="142">
        <v>30</v>
      </c>
      <c r="I109" s="142">
        <v>0</v>
      </c>
      <c r="J109" s="80">
        <v>72</v>
      </c>
      <c r="K109" s="87">
        <f t="shared" si="3"/>
        <v>1.3</v>
      </c>
      <c r="L109" s="87">
        <f t="shared" si="4"/>
        <v>0</v>
      </c>
      <c r="M109" s="46">
        <f t="shared" si="5"/>
        <v>39</v>
      </c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83"/>
    </row>
    <row r="110" spans="1:30" ht="18" customHeight="1">
      <c r="A110" s="90"/>
      <c r="B110" s="84"/>
      <c r="C110" s="85"/>
      <c r="D110" s="42" t="s">
        <v>223</v>
      </c>
      <c r="E110" s="43" t="s">
        <v>225</v>
      </c>
      <c r="F110" s="44" t="s">
        <v>224</v>
      </c>
      <c r="G110" s="141">
        <v>1</v>
      </c>
      <c r="H110" s="142">
        <v>0</v>
      </c>
      <c r="I110" s="142">
        <v>60</v>
      </c>
      <c r="J110" s="80">
        <v>36</v>
      </c>
      <c r="K110" s="87">
        <f t="shared" si="3"/>
        <v>0</v>
      </c>
      <c r="L110" s="87">
        <f t="shared" si="4"/>
        <v>1.2</v>
      </c>
      <c r="M110" s="46">
        <f t="shared" si="5"/>
        <v>54</v>
      </c>
      <c r="N110" s="363"/>
      <c r="O110" s="363"/>
      <c r="P110" s="363"/>
      <c r="Q110" s="363"/>
      <c r="R110" s="363"/>
      <c r="S110" s="363"/>
      <c r="T110" s="363"/>
      <c r="U110" s="363"/>
      <c r="V110" s="363"/>
      <c r="W110" s="363"/>
      <c r="X110" s="363"/>
      <c r="Y110" s="363"/>
      <c r="Z110" s="363"/>
      <c r="AA110" s="363"/>
      <c r="AB110" s="363"/>
      <c r="AC110" s="363"/>
      <c r="AD110" s="83"/>
    </row>
    <row r="111" spans="1:30" ht="18" customHeight="1">
      <c r="A111" s="90"/>
      <c r="B111" s="84"/>
      <c r="C111" s="85"/>
      <c r="D111" s="42" t="s">
        <v>223</v>
      </c>
      <c r="E111" s="43" t="s">
        <v>226</v>
      </c>
      <c r="F111" s="44" t="s">
        <v>224</v>
      </c>
      <c r="G111" s="141">
        <v>1</v>
      </c>
      <c r="H111" s="142">
        <v>0</v>
      </c>
      <c r="I111" s="142">
        <v>60</v>
      </c>
      <c r="J111" s="80">
        <v>36</v>
      </c>
      <c r="K111" s="87">
        <f t="shared" si="3"/>
        <v>0</v>
      </c>
      <c r="L111" s="87">
        <f t="shared" si="4"/>
        <v>1.2</v>
      </c>
      <c r="M111" s="46">
        <f t="shared" si="5"/>
        <v>54</v>
      </c>
      <c r="N111" s="363"/>
      <c r="O111" s="363"/>
      <c r="P111" s="363"/>
      <c r="Q111" s="363"/>
      <c r="R111" s="363"/>
      <c r="S111" s="363"/>
      <c r="T111" s="363"/>
      <c r="U111" s="363"/>
      <c r="V111" s="363"/>
      <c r="W111" s="363"/>
      <c r="X111" s="363"/>
      <c r="Y111" s="363"/>
      <c r="Z111" s="363"/>
      <c r="AA111" s="363"/>
      <c r="AB111" s="363"/>
      <c r="AC111" s="363"/>
      <c r="AD111" s="83"/>
    </row>
    <row r="112" spans="1:30" ht="18" customHeight="1">
      <c r="A112" s="90"/>
      <c r="B112" s="84"/>
      <c r="C112" s="85"/>
      <c r="D112" s="42" t="s">
        <v>227</v>
      </c>
      <c r="E112" s="43" t="s">
        <v>228</v>
      </c>
      <c r="F112" s="44" t="s">
        <v>146</v>
      </c>
      <c r="G112" s="141">
        <v>1</v>
      </c>
      <c r="H112" s="142">
        <v>15</v>
      </c>
      <c r="I112" s="142">
        <v>0</v>
      </c>
      <c r="J112" s="80">
        <v>57</v>
      </c>
      <c r="K112" s="87">
        <f t="shared" si="3"/>
        <v>1.2</v>
      </c>
      <c r="L112" s="87">
        <f t="shared" si="4"/>
        <v>0</v>
      </c>
      <c r="M112" s="46">
        <f t="shared" si="5"/>
        <v>18</v>
      </c>
      <c r="N112" s="363"/>
      <c r="O112" s="363"/>
      <c r="P112" s="363"/>
      <c r="Q112" s="363"/>
      <c r="R112" s="363"/>
      <c r="S112" s="363"/>
      <c r="T112" s="363"/>
      <c r="U112" s="363"/>
      <c r="V112" s="363"/>
      <c r="W112" s="363"/>
      <c r="X112" s="363"/>
      <c r="Y112" s="363"/>
      <c r="Z112" s="363"/>
      <c r="AA112" s="363"/>
      <c r="AB112" s="363"/>
      <c r="AC112" s="363"/>
      <c r="AD112" s="83"/>
    </row>
    <row r="113" spans="1:30" ht="18" customHeight="1">
      <c r="A113" s="90"/>
      <c r="B113" s="84"/>
      <c r="C113" s="85"/>
      <c r="D113" s="42" t="s">
        <v>227</v>
      </c>
      <c r="E113" s="43" t="s">
        <v>229</v>
      </c>
      <c r="F113" s="44" t="s">
        <v>146</v>
      </c>
      <c r="G113" s="141">
        <v>1</v>
      </c>
      <c r="H113" s="142">
        <v>0</v>
      </c>
      <c r="I113" s="142">
        <v>60</v>
      </c>
      <c r="J113" s="80">
        <v>29</v>
      </c>
      <c r="K113" s="87">
        <f t="shared" si="3"/>
        <v>0</v>
      </c>
      <c r="L113" s="87">
        <f t="shared" si="4"/>
        <v>1</v>
      </c>
      <c r="M113" s="46">
        <f t="shared" si="5"/>
        <v>45</v>
      </c>
      <c r="N113" s="363"/>
      <c r="O113" s="363"/>
      <c r="P113" s="363"/>
      <c r="Q113" s="363"/>
      <c r="R113" s="363"/>
      <c r="S113" s="363"/>
      <c r="T113" s="363"/>
      <c r="U113" s="363"/>
      <c r="V113" s="363"/>
      <c r="W113" s="363"/>
      <c r="X113" s="363"/>
      <c r="Y113" s="363"/>
      <c r="Z113" s="363"/>
      <c r="AA113" s="363"/>
      <c r="AB113" s="363"/>
      <c r="AC113" s="363"/>
      <c r="AD113" s="83"/>
    </row>
    <row r="114" spans="1:30" ht="18" customHeight="1">
      <c r="A114" s="90"/>
      <c r="B114" s="84"/>
      <c r="C114" s="85"/>
      <c r="D114" s="42" t="s">
        <v>227</v>
      </c>
      <c r="E114" s="43" t="s">
        <v>230</v>
      </c>
      <c r="F114" s="44" t="s">
        <v>146</v>
      </c>
      <c r="G114" s="141">
        <v>1</v>
      </c>
      <c r="H114" s="142">
        <v>0</v>
      </c>
      <c r="I114" s="142">
        <v>60</v>
      </c>
      <c r="J114" s="80">
        <v>28</v>
      </c>
      <c r="K114" s="87">
        <f t="shared" si="3"/>
        <v>0</v>
      </c>
      <c r="L114" s="87">
        <f t="shared" si="4"/>
        <v>1</v>
      </c>
      <c r="M114" s="46">
        <f t="shared" si="5"/>
        <v>45</v>
      </c>
      <c r="N114" s="363"/>
      <c r="O114" s="363"/>
      <c r="P114" s="363"/>
      <c r="Q114" s="363"/>
      <c r="R114" s="363"/>
      <c r="S114" s="363"/>
      <c r="T114" s="363"/>
      <c r="U114" s="363"/>
      <c r="V114" s="363"/>
      <c r="W114" s="363"/>
      <c r="X114" s="363"/>
      <c r="Y114" s="363"/>
      <c r="Z114" s="363"/>
      <c r="AA114" s="363"/>
      <c r="AB114" s="363"/>
      <c r="AC114" s="363"/>
      <c r="AD114" s="83"/>
    </row>
    <row r="115" spans="1:30" ht="18" customHeight="1">
      <c r="A115" s="90"/>
      <c r="B115" s="84"/>
      <c r="C115" s="85"/>
      <c r="D115" s="42" t="s">
        <v>231</v>
      </c>
      <c r="E115" s="43" t="s">
        <v>228</v>
      </c>
      <c r="F115" s="44" t="s">
        <v>232</v>
      </c>
      <c r="G115" s="141">
        <v>1</v>
      </c>
      <c r="H115" s="142">
        <v>15</v>
      </c>
      <c r="I115" s="142">
        <v>0</v>
      </c>
      <c r="J115" s="80">
        <v>56</v>
      </c>
      <c r="K115" s="87">
        <f t="shared" si="3"/>
        <v>1.2</v>
      </c>
      <c r="L115" s="87">
        <f t="shared" si="4"/>
        <v>0</v>
      </c>
      <c r="M115" s="46">
        <f t="shared" si="5"/>
        <v>18</v>
      </c>
      <c r="N115" s="363"/>
      <c r="O115" s="363"/>
      <c r="P115" s="363"/>
      <c r="Q115" s="363"/>
      <c r="R115" s="363"/>
      <c r="S115" s="363"/>
      <c r="T115" s="363"/>
      <c r="U115" s="363"/>
      <c r="V115" s="363"/>
      <c r="W115" s="363"/>
      <c r="X115" s="363"/>
      <c r="Y115" s="363"/>
      <c r="Z115" s="363"/>
      <c r="AA115" s="363"/>
      <c r="AB115" s="363"/>
      <c r="AC115" s="363"/>
      <c r="AD115" s="83"/>
    </row>
    <row r="116" spans="1:30" ht="18" customHeight="1">
      <c r="A116" s="90"/>
      <c r="B116" s="84"/>
      <c r="C116" s="85"/>
      <c r="D116" s="42" t="s">
        <v>231</v>
      </c>
      <c r="E116" s="43" t="s">
        <v>229</v>
      </c>
      <c r="F116" s="44" t="s">
        <v>232</v>
      </c>
      <c r="G116" s="141">
        <v>1</v>
      </c>
      <c r="H116" s="142">
        <v>0</v>
      </c>
      <c r="I116" s="142">
        <v>60</v>
      </c>
      <c r="J116" s="80">
        <v>28</v>
      </c>
      <c r="K116" s="87">
        <f t="shared" si="3"/>
        <v>0</v>
      </c>
      <c r="L116" s="87">
        <f t="shared" si="4"/>
        <v>1</v>
      </c>
      <c r="M116" s="46">
        <f t="shared" si="5"/>
        <v>45</v>
      </c>
      <c r="N116" s="363"/>
      <c r="O116" s="363"/>
      <c r="P116" s="363"/>
      <c r="Q116" s="363"/>
      <c r="R116" s="363"/>
      <c r="S116" s="363"/>
      <c r="T116" s="363"/>
      <c r="U116" s="363"/>
      <c r="V116" s="363"/>
      <c r="W116" s="363"/>
      <c r="X116" s="363"/>
      <c r="Y116" s="363"/>
      <c r="Z116" s="363"/>
      <c r="AA116" s="363"/>
      <c r="AB116" s="363"/>
      <c r="AC116" s="363"/>
      <c r="AD116" s="83"/>
    </row>
    <row r="117" spans="1:30" ht="18" customHeight="1">
      <c r="A117" s="121"/>
      <c r="B117" s="84"/>
      <c r="C117" s="85"/>
      <c r="D117" s="42" t="s">
        <v>231</v>
      </c>
      <c r="E117" s="43" t="s">
        <v>230</v>
      </c>
      <c r="F117" s="44" t="s">
        <v>232</v>
      </c>
      <c r="G117" s="141">
        <v>1</v>
      </c>
      <c r="H117" s="142">
        <v>0</v>
      </c>
      <c r="I117" s="142">
        <v>60</v>
      </c>
      <c r="J117" s="80">
        <v>28</v>
      </c>
      <c r="K117" s="87">
        <f t="shared" si="3"/>
        <v>0</v>
      </c>
      <c r="L117" s="87">
        <f t="shared" si="4"/>
        <v>1</v>
      </c>
      <c r="M117" s="46">
        <f t="shared" si="5"/>
        <v>45</v>
      </c>
      <c r="N117" s="363"/>
      <c r="O117" s="363"/>
      <c r="P117" s="363"/>
      <c r="Q117" s="363"/>
      <c r="R117" s="363"/>
      <c r="S117" s="363"/>
      <c r="T117" s="363"/>
      <c r="U117" s="363"/>
      <c r="V117" s="363"/>
      <c r="W117" s="363"/>
      <c r="X117" s="363"/>
      <c r="Y117" s="363"/>
      <c r="Z117" s="363"/>
      <c r="AA117" s="363"/>
      <c r="AB117" s="363"/>
      <c r="AC117" s="363"/>
      <c r="AD117" s="83"/>
    </row>
    <row r="118" spans="1:30" ht="18" customHeight="1">
      <c r="A118" s="121"/>
      <c r="B118" s="84"/>
      <c r="C118" s="85"/>
      <c r="D118" s="42" t="s">
        <v>233</v>
      </c>
      <c r="E118" s="43" t="s">
        <v>161</v>
      </c>
      <c r="F118" s="44" t="s">
        <v>232</v>
      </c>
      <c r="G118" s="141">
        <v>1</v>
      </c>
      <c r="H118" s="142">
        <v>30</v>
      </c>
      <c r="I118" s="142">
        <v>0</v>
      </c>
      <c r="J118" s="80">
        <v>54</v>
      </c>
      <c r="K118" s="87">
        <f t="shared" si="3"/>
        <v>1.2</v>
      </c>
      <c r="L118" s="87">
        <f t="shared" si="4"/>
        <v>0</v>
      </c>
      <c r="M118" s="46">
        <f t="shared" si="5"/>
        <v>36</v>
      </c>
      <c r="N118" s="363"/>
      <c r="O118" s="363"/>
      <c r="P118" s="363"/>
      <c r="Q118" s="363"/>
      <c r="R118" s="363"/>
      <c r="S118" s="363"/>
      <c r="T118" s="363"/>
      <c r="U118" s="363"/>
      <c r="V118" s="363"/>
      <c r="W118" s="363"/>
      <c r="X118" s="363"/>
      <c r="Y118" s="363"/>
      <c r="Z118" s="363"/>
      <c r="AA118" s="363"/>
      <c r="AB118" s="363"/>
      <c r="AC118" s="363"/>
      <c r="AD118" s="83"/>
    </row>
    <row r="119" spans="1:30" ht="18" customHeight="1">
      <c r="A119" s="121"/>
      <c r="B119" s="84"/>
      <c r="C119" s="85"/>
      <c r="D119" s="42" t="s">
        <v>233</v>
      </c>
      <c r="E119" s="43" t="s">
        <v>225</v>
      </c>
      <c r="F119" s="44" t="s">
        <v>232</v>
      </c>
      <c r="G119" s="141">
        <v>1</v>
      </c>
      <c r="H119" s="142">
        <v>0</v>
      </c>
      <c r="I119" s="142">
        <v>60</v>
      </c>
      <c r="J119" s="80">
        <v>27</v>
      </c>
      <c r="K119" s="87">
        <f t="shared" si="3"/>
        <v>0</v>
      </c>
      <c r="L119" s="87">
        <f t="shared" si="4"/>
        <v>1</v>
      </c>
      <c r="M119" s="46">
        <f t="shared" si="5"/>
        <v>45</v>
      </c>
      <c r="N119" s="363"/>
      <c r="O119" s="363"/>
      <c r="P119" s="363"/>
      <c r="Q119" s="363"/>
      <c r="R119" s="363"/>
      <c r="S119" s="363"/>
      <c r="T119" s="363"/>
      <c r="U119" s="363"/>
      <c r="V119" s="363"/>
      <c r="W119" s="363"/>
      <c r="X119" s="363"/>
      <c r="Y119" s="363"/>
      <c r="Z119" s="363"/>
      <c r="AA119" s="363"/>
      <c r="AB119" s="363"/>
      <c r="AC119" s="363"/>
      <c r="AD119" s="83"/>
    </row>
    <row r="120" spans="1:30" ht="18" customHeight="1">
      <c r="A120" s="121"/>
      <c r="B120" s="84"/>
      <c r="C120" s="85"/>
      <c r="D120" s="42" t="s">
        <v>233</v>
      </c>
      <c r="E120" s="43" t="s">
        <v>226</v>
      </c>
      <c r="F120" s="44" t="s">
        <v>232</v>
      </c>
      <c r="G120" s="141">
        <v>1</v>
      </c>
      <c r="H120" s="142">
        <v>0</v>
      </c>
      <c r="I120" s="142">
        <v>60</v>
      </c>
      <c r="J120" s="80">
        <v>27</v>
      </c>
      <c r="K120" s="87">
        <f t="shared" si="3"/>
        <v>0</v>
      </c>
      <c r="L120" s="87">
        <f t="shared" si="4"/>
        <v>1</v>
      </c>
      <c r="M120" s="46">
        <f t="shared" si="5"/>
        <v>45</v>
      </c>
      <c r="N120" s="363"/>
      <c r="O120" s="363"/>
      <c r="P120" s="363"/>
      <c r="Q120" s="363"/>
      <c r="R120" s="363"/>
      <c r="S120" s="363"/>
      <c r="T120" s="363"/>
      <c r="U120" s="363"/>
      <c r="V120" s="363"/>
      <c r="W120" s="363"/>
      <c r="X120" s="363"/>
      <c r="Y120" s="363"/>
      <c r="Z120" s="363"/>
      <c r="AA120" s="363"/>
      <c r="AB120" s="363"/>
      <c r="AC120" s="363"/>
      <c r="AD120" s="83"/>
    </row>
    <row r="121" spans="1:30" ht="18" customHeight="1">
      <c r="A121" s="121"/>
      <c r="B121" s="84"/>
      <c r="C121" s="85"/>
      <c r="D121" s="42"/>
      <c r="E121" s="43" t="s">
        <v>218</v>
      </c>
      <c r="F121" s="184" t="s">
        <v>209</v>
      </c>
      <c r="G121" s="141"/>
      <c r="H121" s="142"/>
      <c r="I121" s="142"/>
      <c r="J121" s="80"/>
      <c r="K121" s="87">
        <f t="shared" si="3"/>
        <v>0</v>
      </c>
      <c r="L121" s="87">
        <f t="shared" si="4"/>
        <v>0</v>
      </c>
      <c r="M121" s="46">
        <f t="shared" si="5"/>
        <v>0</v>
      </c>
      <c r="N121" s="363"/>
      <c r="O121" s="363"/>
      <c r="P121" s="363"/>
      <c r="Q121" s="363"/>
      <c r="R121" s="363"/>
      <c r="S121" s="363"/>
      <c r="T121" s="363"/>
      <c r="U121" s="363"/>
      <c r="V121" s="363"/>
      <c r="W121" s="363"/>
      <c r="X121" s="363"/>
      <c r="Y121" s="363"/>
      <c r="Z121" s="363"/>
      <c r="AA121" s="363"/>
      <c r="AB121" s="363"/>
      <c r="AC121" s="363"/>
      <c r="AD121" s="83"/>
    </row>
    <row r="122" spans="1:30" ht="18" customHeight="1">
      <c r="A122" s="121"/>
      <c r="B122" s="84"/>
      <c r="C122" s="85"/>
      <c r="D122" s="42"/>
      <c r="E122" s="43" t="s">
        <v>345</v>
      </c>
      <c r="F122" s="44" t="s">
        <v>378</v>
      </c>
      <c r="G122" s="141">
        <v>2</v>
      </c>
      <c r="H122" s="142">
        <v>30</v>
      </c>
      <c r="I122" s="142">
        <v>60</v>
      </c>
      <c r="J122" s="80">
        <v>40</v>
      </c>
      <c r="K122" s="87">
        <f t="shared" si="3"/>
        <v>1.2</v>
      </c>
      <c r="L122" s="87">
        <f t="shared" si="4"/>
        <v>1.2</v>
      </c>
      <c r="M122" s="46">
        <f t="shared" si="5"/>
        <v>90</v>
      </c>
      <c r="N122" s="363"/>
      <c r="O122" s="363"/>
      <c r="P122" s="363"/>
      <c r="Q122" s="363"/>
      <c r="R122" s="363"/>
      <c r="S122" s="363"/>
      <c r="T122" s="363"/>
      <c r="U122" s="363"/>
      <c r="V122" s="363"/>
      <c r="W122" s="363"/>
      <c r="X122" s="363"/>
      <c r="Y122" s="363"/>
      <c r="Z122" s="363"/>
      <c r="AA122" s="363"/>
      <c r="AB122" s="363"/>
      <c r="AC122" s="363"/>
      <c r="AD122" s="83"/>
    </row>
    <row r="123" spans="1:30" ht="18" hidden="1" customHeight="1">
      <c r="A123" s="90"/>
      <c r="B123" s="84"/>
      <c r="C123" s="85"/>
      <c r="D123" s="42"/>
      <c r="E123" s="43"/>
      <c r="F123" s="44"/>
      <c r="G123" s="141"/>
      <c r="H123" s="142"/>
      <c r="I123" s="142"/>
      <c r="J123" s="80"/>
      <c r="K123" s="87"/>
      <c r="L123" s="87"/>
      <c r="M123" s="46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83"/>
    </row>
    <row r="124" spans="1:30" ht="18" customHeight="1">
      <c r="A124" s="90"/>
      <c r="B124" s="84"/>
      <c r="C124" s="85"/>
      <c r="D124" s="42"/>
      <c r="E124" s="43" t="s">
        <v>228</v>
      </c>
      <c r="F124" s="44" t="s">
        <v>235</v>
      </c>
      <c r="G124" s="141">
        <v>2</v>
      </c>
      <c r="H124" s="142">
        <v>15</v>
      </c>
      <c r="I124" s="142"/>
      <c r="J124" s="80">
        <v>40</v>
      </c>
      <c r="K124" s="87">
        <f t="shared" si="3"/>
        <v>1.2</v>
      </c>
      <c r="L124" s="87">
        <f t="shared" si="4"/>
        <v>0</v>
      </c>
      <c r="M124" s="46">
        <f t="shared" si="5"/>
        <v>18</v>
      </c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83"/>
    </row>
    <row r="125" spans="1:30" s="225" customFormat="1" ht="18" customHeight="1">
      <c r="A125" s="121"/>
      <c r="B125" s="84"/>
      <c r="C125" s="85"/>
      <c r="D125" s="42"/>
      <c r="E125" s="43" t="s">
        <v>488</v>
      </c>
      <c r="F125" s="44" t="s">
        <v>483</v>
      </c>
      <c r="G125" s="141">
        <v>2</v>
      </c>
      <c r="H125" s="142"/>
      <c r="I125" s="142">
        <v>60</v>
      </c>
      <c r="J125" s="80">
        <v>40</v>
      </c>
      <c r="K125" s="87">
        <f t="shared" si="3"/>
        <v>0</v>
      </c>
      <c r="L125" s="87">
        <f t="shared" si="4"/>
        <v>1.2</v>
      </c>
      <c r="M125" s="46">
        <f t="shared" si="5"/>
        <v>54</v>
      </c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83"/>
    </row>
    <row r="126" spans="1:30" s="225" customFormat="1" ht="18" customHeight="1">
      <c r="A126" s="121"/>
      <c r="B126" s="84"/>
      <c r="C126" s="85"/>
      <c r="D126" s="42"/>
      <c r="E126" s="43" t="s">
        <v>489</v>
      </c>
      <c r="F126" s="44" t="s">
        <v>484</v>
      </c>
      <c r="G126" s="141">
        <v>2</v>
      </c>
      <c r="H126" s="142"/>
      <c r="I126" s="142">
        <v>60</v>
      </c>
      <c r="J126" s="80">
        <v>40</v>
      </c>
      <c r="K126" s="87">
        <f t="shared" si="3"/>
        <v>0</v>
      </c>
      <c r="L126" s="87">
        <f t="shared" si="4"/>
        <v>1.2</v>
      </c>
      <c r="M126" s="46">
        <f t="shared" si="5"/>
        <v>54</v>
      </c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83"/>
    </row>
    <row r="127" spans="1:30" ht="18" customHeight="1">
      <c r="A127" s="104">
        <v>7</v>
      </c>
      <c r="B127" s="91" t="s">
        <v>90</v>
      </c>
      <c r="C127" s="101" t="s">
        <v>91</v>
      </c>
      <c r="D127" s="42">
        <v>21100094701</v>
      </c>
      <c r="E127" s="43" t="s">
        <v>184</v>
      </c>
      <c r="F127" s="44" t="s">
        <v>185</v>
      </c>
      <c r="G127" s="143">
        <v>1</v>
      </c>
      <c r="H127" s="140">
        <v>15</v>
      </c>
      <c r="I127" s="140">
        <v>60</v>
      </c>
      <c r="J127" s="80">
        <v>33</v>
      </c>
      <c r="K127" s="87">
        <f t="shared" si="3"/>
        <v>1</v>
      </c>
      <c r="L127" s="87">
        <f t="shared" si="4"/>
        <v>1.1000000000000001</v>
      </c>
      <c r="M127" s="46">
        <f t="shared" si="5"/>
        <v>64.5</v>
      </c>
      <c r="N127" s="396">
        <v>67.5</v>
      </c>
      <c r="O127" s="383">
        <v>0</v>
      </c>
      <c r="P127" s="381">
        <f>SUM(M127:M146)+N127+O127</f>
        <v>828.7</v>
      </c>
      <c r="Q127" s="383">
        <v>0</v>
      </c>
      <c r="R127" s="429">
        <v>0</v>
      </c>
      <c r="S127" s="387">
        <v>450</v>
      </c>
      <c r="T127" s="383">
        <v>450</v>
      </c>
      <c r="U127" s="387">
        <v>112</v>
      </c>
      <c r="V127" s="385">
        <v>112</v>
      </c>
      <c r="W127" s="387">
        <v>56</v>
      </c>
      <c r="X127" s="383">
        <v>56</v>
      </c>
      <c r="Y127" s="381">
        <f>ROUND((P127-T127),1)</f>
        <v>378.7</v>
      </c>
      <c r="Z127" s="379">
        <f>IF(OR(SUM(V127:V146)="",SUM(Q127:Q146)=""),0,IF(OR(SUM(U127:U146)=320,SUM(V127:V146)&gt;0),ROUND((SUM(Q127:Q146)-SUM(V127:V146)),1),0))</f>
        <v>-112</v>
      </c>
      <c r="AA127" s="379">
        <f>IF(OR(SUM(X127:X146)="",SUM(R127:R146)=""),0,IF(OR(SUM(W127:W146)=160,SUM(X127:X146)&gt;0),ROUND((SUM(R127:R146)-SUM(X127:X146)),1),0))</f>
        <v>-56</v>
      </c>
      <c r="AB127" s="390"/>
      <c r="AC127" s="392">
        <f>SUM(Y127:AA146)</f>
        <v>210.7</v>
      </c>
      <c r="AD127" s="83"/>
    </row>
    <row r="128" spans="1:30" ht="18" customHeight="1">
      <c r="A128" s="90"/>
      <c r="B128" s="107"/>
      <c r="C128" s="108"/>
      <c r="D128" s="42">
        <v>71400106707</v>
      </c>
      <c r="E128" s="43" t="s">
        <v>186</v>
      </c>
      <c r="F128" s="44" t="s">
        <v>187</v>
      </c>
      <c r="G128" s="65">
        <v>1</v>
      </c>
      <c r="H128" s="142">
        <v>15</v>
      </c>
      <c r="I128" s="142">
        <v>60</v>
      </c>
      <c r="J128" s="80">
        <v>51</v>
      </c>
      <c r="K128" s="87">
        <f t="shared" si="3"/>
        <v>1.2</v>
      </c>
      <c r="L128" s="87">
        <f t="shared" si="4"/>
        <v>1.2</v>
      </c>
      <c r="M128" s="46">
        <f t="shared" si="5"/>
        <v>72</v>
      </c>
      <c r="N128" s="397"/>
      <c r="O128" s="384"/>
      <c r="P128" s="382"/>
      <c r="Q128" s="365"/>
      <c r="R128" s="430"/>
      <c r="S128" s="365"/>
      <c r="T128" s="365"/>
      <c r="U128" s="365"/>
      <c r="V128" s="365"/>
      <c r="W128" s="365"/>
      <c r="X128" s="365"/>
      <c r="Y128" s="365"/>
      <c r="Z128" s="365"/>
      <c r="AA128" s="365"/>
      <c r="AB128" s="365"/>
      <c r="AC128" s="365"/>
      <c r="AD128" s="83"/>
    </row>
    <row r="129" spans="1:30" ht="18" customHeight="1">
      <c r="A129" s="90"/>
      <c r="B129" s="107"/>
      <c r="C129" s="108"/>
      <c r="D129" s="42">
        <v>21100009801</v>
      </c>
      <c r="E129" s="43" t="s">
        <v>188</v>
      </c>
      <c r="F129" s="44" t="s">
        <v>189</v>
      </c>
      <c r="G129" s="65">
        <v>1</v>
      </c>
      <c r="H129" s="142">
        <v>30</v>
      </c>
      <c r="I129" s="142">
        <v>45</v>
      </c>
      <c r="J129" s="80">
        <v>28</v>
      </c>
      <c r="K129" s="87">
        <f t="shared" si="3"/>
        <v>1</v>
      </c>
      <c r="L129" s="87">
        <f t="shared" si="4"/>
        <v>1</v>
      </c>
      <c r="M129" s="46">
        <f t="shared" si="5"/>
        <v>63.8</v>
      </c>
      <c r="N129" s="397"/>
      <c r="O129" s="384"/>
      <c r="P129" s="382"/>
      <c r="Q129" s="365"/>
      <c r="R129" s="430"/>
      <c r="S129" s="365"/>
      <c r="T129" s="365"/>
      <c r="U129" s="365"/>
      <c r="V129" s="365"/>
      <c r="W129" s="365"/>
      <c r="X129" s="365"/>
      <c r="Y129" s="365"/>
      <c r="Z129" s="365"/>
      <c r="AA129" s="365"/>
      <c r="AB129" s="365"/>
      <c r="AC129" s="365"/>
      <c r="AD129" s="83"/>
    </row>
    <row r="130" spans="1:30" ht="18" customHeight="1">
      <c r="A130" s="90"/>
      <c r="B130" s="107"/>
      <c r="C130" s="108"/>
      <c r="D130" s="250">
        <v>21100151501</v>
      </c>
      <c r="E130" s="254" t="s">
        <v>190</v>
      </c>
      <c r="F130" s="255" t="s">
        <v>189</v>
      </c>
      <c r="G130" s="251">
        <v>1</v>
      </c>
      <c r="H130" s="252">
        <v>0</v>
      </c>
      <c r="I130" s="252">
        <v>45</v>
      </c>
      <c r="J130" s="253">
        <v>28</v>
      </c>
      <c r="K130" s="87">
        <f t="shared" si="3"/>
        <v>0</v>
      </c>
      <c r="L130" s="87">
        <f t="shared" si="4"/>
        <v>0</v>
      </c>
      <c r="M130" s="46">
        <f t="shared" si="5"/>
        <v>14</v>
      </c>
      <c r="N130" s="397"/>
      <c r="O130" s="384"/>
      <c r="P130" s="382"/>
      <c r="Q130" s="365"/>
      <c r="R130" s="430"/>
      <c r="S130" s="365"/>
      <c r="T130" s="365"/>
      <c r="U130" s="365"/>
      <c r="V130" s="365"/>
      <c r="W130" s="365"/>
      <c r="X130" s="365"/>
      <c r="Y130" s="365"/>
      <c r="Z130" s="365"/>
      <c r="AA130" s="365"/>
      <c r="AB130" s="365"/>
      <c r="AC130" s="365"/>
      <c r="AD130" s="83"/>
    </row>
    <row r="131" spans="1:30" ht="18" customHeight="1">
      <c r="A131" s="90"/>
      <c r="B131" s="107"/>
      <c r="C131" s="108"/>
      <c r="D131" s="42">
        <v>21100119802</v>
      </c>
      <c r="E131" s="43" t="s">
        <v>161</v>
      </c>
      <c r="F131" s="44" t="s">
        <v>185</v>
      </c>
      <c r="G131" s="65">
        <v>1</v>
      </c>
      <c r="H131" s="142">
        <v>24</v>
      </c>
      <c r="I131" s="142">
        <v>12</v>
      </c>
      <c r="J131" s="80">
        <v>33</v>
      </c>
      <c r="K131" s="87">
        <f t="shared" si="3"/>
        <v>1</v>
      </c>
      <c r="L131" s="87">
        <f t="shared" si="4"/>
        <v>1.1000000000000001</v>
      </c>
      <c r="M131" s="46">
        <f t="shared" si="5"/>
        <v>33.9</v>
      </c>
      <c r="N131" s="397"/>
      <c r="O131" s="384"/>
      <c r="P131" s="382"/>
      <c r="Q131" s="365"/>
      <c r="R131" s="430"/>
      <c r="S131" s="365"/>
      <c r="T131" s="365"/>
      <c r="U131" s="365"/>
      <c r="V131" s="365"/>
      <c r="W131" s="365"/>
      <c r="X131" s="365"/>
      <c r="Y131" s="365"/>
      <c r="Z131" s="365"/>
      <c r="AA131" s="365"/>
      <c r="AB131" s="365"/>
      <c r="AC131" s="365"/>
      <c r="AD131" s="83"/>
    </row>
    <row r="132" spans="1:30" ht="18" customHeight="1">
      <c r="A132" s="90"/>
      <c r="B132" s="107"/>
      <c r="C132" s="108"/>
      <c r="D132" s="42"/>
      <c r="E132" s="43" t="s">
        <v>218</v>
      </c>
      <c r="F132" s="44" t="s">
        <v>187</v>
      </c>
      <c r="G132" s="65"/>
      <c r="H132" s="142"/>
      <c r="I132" s="142"/>
      <c r="J132" s="80"/>
      <c r="K132" s="87">
        <f t="shared" si="3"/>
        <v>0</v>
      </c>
      <c r="L132" s="87">
        <f t="shared" si="4"/>
        <v>0</v>
      </c>
      <c r="M132" s="46">
        <f t="shared" si="5"/>
        <v>0</v>
      </c>
      <c r="N132" s="397"/>
      <c r="O132" s="384"/>
      <c r="P132" s="382"/>
      <c r="Q132" s="365"/>
      <c r="R132" s="430"/>
      <c r="S132" s="365"/>
      <c r="T132" s="365"/>
      <c r="U132" s="365"/>
      <c r="V132" s="365"/>
      <c r="W132" s="365"/>
      <c r="X132" s="365"/>
      <c r="Y132" s="365"/>
      <c r="Z132" s="365"/>
      <c r="AA132" s="365"/>
      <c r="AB132" s="365"/>
      <c r="AC132" s="365"/>
      <c r="AD132" s="83"/>
    </row>
    <row r="133" spans="1:30" ht="18" customHeight="1">
      <c r="A133" s="90"/>
      <c r="B133" s="107"/>
      <c r="C133" s="108"/>
      <c r="D133" s="42"/>
      <c r="E133" s="43" t="s">
        <v>345</v>
      </c>
      <c r="F133" s="44" t="s">
        <v>187</v>
      </c>
      <c r="G133" s="65">
        <v>2</v>
      </c>
      <c r="H133" s="142">
        <v>15</v>
      </c>
      <c r="I133" s="142">
        <v>60</v>
      </c>
      <c r="J133" s="80">
        <v>51</v>
      </c>
      <c r="K133" s="87">
        <f t="shared" si="3"/>
        <v>1.2</v>
      </c>
      <c r="L133" s="87">
        <f t="shared" si="4"/>
        <v>1.2</v>
      </c>
      <c r="M133" s="46">
        <f t="shared" si="5"/>
        <v>72</v>
      </c>
      <c r="N133" s="397"/>
      <c r="O133" s="384"/>
      <c r="P133" s="382"/>
      <c r="Q133" s="365"/>
      <c r="R133" s="430"/>
      <c r="S133" s="365"/>
      <c r="T133" s="365"/>
      <c r="U133" s="365"/>
      <c r="V133" s="365"/>
      <c r="W133" s="365"/>
      <c r="X133" s="365"/>
      <c r="Y133" s="365"/>
      <c r="Z133" s="365"/>
      <c r="AA133" s="365"/>
      <c r="AB133" s="365"/>
      <c r="AC133" s="365"/>
      <c r="AD133" s="83"/>
    </row>
    <row r="134" spans="1:30" ht="18.75" customHeight="1">
      <c r="A134" s="90"/>
      <c r="B134" s="107"/>
      <c r="C134" s="108"/>
      <c r="D134" s="42"/>
      <c r="E134" s="43" t="s">
        <v>161</v>
      </c>
      <c r="F134" s="44" t="s">
        <v>524</v>
      </c>
      <c r="G134" s="65">
        <v>2</v>
      </c>
      <c r="H134" s="142">
        <v>30</v>
      </c>
      <c r="I134" s="142">
        <v>60</v>
      </c>
      <c r="J134" s="80">
        <v>40</v>
      </c>
      <c r="K134" s="87">
        <v>1.2</v>
      </c>
      <c r="L134" s="87">
        <v>1.2</v>
      </c>
      <c r="M134" s="46">
        <v>90</v>
      </c>
      <c r="N134" s="397"/>
      <c r="O134" s="384"/>
      <c r="P134" s="382"/>
      <c r="Q134" s="365"/>
      <c r="R134" s="430"/>
      <c r="S134" s="365"/>
      <c r="T134" s="365"/>
      <c r="U134" s="365"/>
      <c r="V134" s="365"/>
      <c r="W134" s="365"/>
      <c r="X134" s="365"/>
      <c r="Y134" s="365"/>
      <c r="Z134" s="365"/>
      <c r="AA134" s="365"/>
      <c r="AB134" s="365"/>
      <c r="AC134" s="365"/>
      <c r="AD134" s="83"/>
    </row>
    <row r="135" spans="1:30" s="225" customFormat="1" ht="18" hidden="1" customHeight="1">
      <c r="A135" s="121"/>
      <c r="B135" s="107"/>
      <c r="C135" s="108"/>
      <c r="D135" s="42"/>
      <c r="E135" s="43"/>
      <c r="F135" s="44"/>
      <c r="G135" s="65"/>
      <c r="H135" s="142"/>
      <c r="I135" s="142"/>
      <c r="J135" s="80"/>
      <c r="K135" s="87">
        <f t="shared" ref="K135:K196" si="6">IF(OR(LEFT(E135,2)="ĐA",LEFT(E135,2)="DA",LEFT(E135,5)="Đồ án",LEFT(E135,5)="Đồán ",LEFT(E135,9)="Sinh hoạt",LEFT(E135,9)="sinh hoạt",LEFT(E135,6)="Cố vấn",LEFT(E135,6)="cố vấn",LEFT(E135,4)="cvht",LEFT(E135,4)="CVHT",LEFT(E135,4)="shcn",LEFT(E135,4)="SHCN"),0,(IF(AND(H135&gt;0,J135&gt;0),IF(J135&gt;60,1.3,IF(J135&gt;35,1.2,1)),0)))</f>
        <v>0</v>
      </c>
      <c r="L135" s="87">
        <f t="shared" ref="L135:L196" si="7">IF(OR(LEFT(E135,2)="ĐA",LEFT(E135,2)="DA",LEFT(E135,5)="Đồ án",LEFT(E135,5)="Đồán "),0,IF(AND(J135&gt;0,I135&gt;0),IF(AND(OR(LEFT(E135,4)="GDQP",LEFT(E135,4)="gdqp",LEFT(E135,19)="Giáo dục quốc phòng"),J135&gt;50),1.3,IF(J135&gt;35,1.2,IF(J135&gt;29,1.1,1))),0))</f>
        <v>0</v>
      </c>
      <c r="M135" s="46">
        <f t="shared" ref="M135:M196" si="8">ROUND(IF(OR(LEFT(E135,2)="ĐA",LEFT(E135,2)="DA",LEFT(E135,5)="Đồ án",LEFT(E135,5)="Đồán "),J135*0.5,(IF(H135&gt;0,H135*K135,"0")+IF(I135&gt;0,(I135*0.75)*L135,"0"))),1)</f>
        <v>0</v>
      </c>
      <c r="N135" s="397"/>
      <c r="O135" s="384"/>
      <c r="P135" s="382"/>
      <c r="Q135" s="380"/>
      <c r="R135" s="430"/>
      <c r="S135" s="380"/>
      <c r="T135" s="380"/>
      <c r="U135" s="380"/>
      <c r="V135" s="380"/>
      <c r="W135" s="380"/>
      <c r="X135" s="380"/>
      <c r="Y135" s="380"/>
      <c r="Z135" s="380"/>
      <c r="AA135" s="380"/>
      <c r="AB135" s="380"/>
      <c r="AC135" s="380"/>
      <c r="AD135" s="83"/>
    </row>
    <row r="136" spans="1:30" s="225" customFormat="1" ht="18" hidden="1" customHeight="1">
      <c r="A136" s="121"/>
      <c r="B136" s="107"/>
      <c r="C136" s="108"/>
      <c r="D136" s="42"/>
      <c r="E136" s="43"/>
      <c r="F136" s="44"/>
      <c r="G136" s="65"/>
      <c r="H136" s="142"/>
      <c r="I136" s="142"/>
      <c r="J136" s="80"/>
      <c r="K136" s="87">
        <f t="shared" si="6"/>
        <v>0</v>
      </c>
      <c r="L136" s="87">
        <f t="shared" si="7"/>
        <v>0</v>
      </c>
      <c r="M136" s="46">
        <f t="shared" si="8"/>
        <v>0</v>
      </c>
      <c r="N136" s="397"/>
      <c r="O136" s="384"/>
      <c r="P136" s="382"/>
      <c r="Q136" s="380"/>
      <c r="R136" s="430"/>
      <c r="S136" s="380"/>
      <c r="T136" s="380"/>
      <c r="U136" s="380"/>
      <c r="V136" s="380"/>
      <c r="W136" s="380"/>
      <c r="X136" s="380"/>
      <c r="Y136" s="380"/>
      <c r="Z136" s="380"/>
      <c r="AA136" s="380"/>
      <c r="AB136" s="380"/>
      <c r="AC136" s="380"/>
      <c r="AD136" s="83"/>
    </row>
    <row r="137" spans="1:30" ht="18" customHeight="1">
      <c r="A137" s="90"/>
      <c r="B137" s="107"/>
      <c r="C137" s="108"/>
      <c r="D137" s="42"/>
      <c r="E137" s="43" t="s">
        <v>367</v>
      </c>
      <c r="F137" s="44" t="s">
        <v>280</v>
      </c>
      <c r="G137" s="65">
        <v>2</v>
      </c>
      <c r="H137" s="142">
        <v>45</v>
      </c>
      <c r="I137" s="142">
        <v>30</v>
      </c>
      <c r="J137" s="80">
        <v>40</v>
      </c>
      <c r="K137" s="87">
        <f t="shared" si="6"/>
        <v>1.2</v>
      </c>
      <c r="L137" s="87">
        <f t="shared" si="7"/>
        <v>1.2</v>
      </c>
      <c r="M137" s="46">
        <f t="shared" si="8"/>
        <v>81</v>
      </c>
      <c r="N137" s="397"/>
      <c r="O137" s="384"/>
      <c r="P137" s="382"/>
      <c r="Q137" s="365"/>
      <c r="R137" s="430"/>
      <c r="S137" s="365"/>
      <c r="T137" s="365"/>
      <c r="U137" s="365"/>
      <c r="V137" s="365"/>
      <c r="W137" s="365"/>
      <c r="X137" s="365"/>
      <c r="Y137" s="365"/>
      <c r="Z137" s="365"/>
      <c r="AA137" s="365"/>
      <c r="AB137" s="365"/>
      <c r="AC137" s="365"/>
      <c r="AD137" s="83"/>
    </row>
    <row r="138" spans="1:30" ht="18" customHeight="1">
      <c r="A138" s="90"/>
      <c r="B138" s="107"/>
      <c r="C138" s="108"/>
      <c r="D138" s="42"/>
      <c r="E138" s="43" t="s">
        <v>161</v>
      </c>
      <c r="F138" s="44" t="s">
        <v>375</v>
      </c>
      <c r="G138" s="65">
        <v>2</v>
      </c>
      <c r="H138" s="142">
        <v>30</v>
      </c>
      <c r="I138" s="142">
        <v>60</v>
      </c>
      <c r="J138" s="80">
        <v>40</v>
      </c>
      <c r="K138" s="87">
        <f t="shared" si="6"/>
        <v>1.2</v>
      </c>
      <c r="L138" s="87">
        <f t="shared" si="7"/>
        <v>1.2</v>
      </c>
      <c r="M138" s="46">
        <f t="shared" si="8"/>
        <v>90</v>
      </c>
      <c r="N138" s="397"/>
      <c r="O138" s="384"/>
      <c r="P138" s="382"/>
      <c r="Q138" s="365"/>
      <c r="R138" s="430"/>
      <c r="S138" s="365"/>
      <c r="T138" s="365"/>
      <c r="U138" s="365"/>
      <c r="V138" s="365"/>
      <c r="W138" s="365"/>
      <c r="X138" s="365"/>
      <c r="Y138" s="365"/>
      <c r="Z138" s="365"/>
      <c r="AA138" s="365"/>
      <c r="AB138" s="365"/>
      <c r="AC138" s="365"/>
      <c r="AD138" s="83"/>
    </row>
    <row r="139" spans="1:30" ht="18" customHeight="1">
      <c r="A139" s="90"/>
      <c r="B139" s="107"/>
      <c r="C139" s="108"/>
      <c r="D139" s="42"/>
      <c r="E139" s="43" t="s">
        <v>161</v>
      </c>
      <c r="F139" s="44" t="s">
        <v>450</v>
      </c>
      <c r="G139" s="65">
        <v>2</v>
      </c>
      <c r="H139" s="142">
        <v>30</v>
      </c>
      <c r="I139" s="142">
        <v>60</v>
      </c>
      <c r="J139" s="80">
        <v>40</v>
      </c>
      <c r="K139" s="87">
        <f t="shared" si="6"/>
        <v>1.2</v>
      </c>
      <c r="L139" s="87">
        <f t="shared" si="7"/>
        <v>1.2</v>
      </c>
      <c r="M139" s="46">
        <f t="shared" si="8"/>
        <v>90</v>
      </c>
      <c r="N139" s="397"/>
      <c r="O139" s="384"/>
      <c r="P139" s="382"/>
      <c r="Q139" s="365"/>
      <c r="R139" s="430"/>
      <c r="S139" s="365"/>
      <c r="T139" s="365"/>
      <c r="U139" s="365"/>
      <c r="V139" s="365"/>
      <c r="W139" s="365"/>
      <c r="X139" s="365"/>
      <c r="Y139" s="365"/>
      <c r="Z139" s="365"/>
      <c r="AA139" s="365"/>
      <c r="AB139" s="365"/>
      <c r="AC139" s="365"/>
      <c r="AD139" s="83"/>
    </row>
    <row r="140" spans="1:30" ht="18" customHeight="1">
      <c r="A140" s="90"/>
      <c r="B140" s="63"/>
      <c r="C140" s="108"/>
      <c r="D140" s="42"/>
      <c r="E140" s="43" t="s">
        <v>161</v>
      </c>
      <c r="F140" s="44" t="s">
        <v>452</v>
      </c>
      <c r="G140" s="65">
        <v>2</v>
      </c>
      <c r="H140" s="142">
        <v>30</v>
      </c>
      <c r="I140" s="142">
        <v>60</v>
      </c>
      <c r="J140" s="80">
        <v>40</v>
      </c>
      <c r="K140" s="87">
        <f t="shared" si="6"/>
        <v>1.2</v>
      </c>
      <c r="L140" s="87">
        <f t="shared" si="7"/>
        <v>1.2</v>
      </c>
      <c r="M140" s="46">
        <f t="shared" si="8"/>
        <v>90</v>
      </c>
      <c r="N140" s="397"/>
      <c r="O140" s="384"/>
      <c r="P140" s="382"/>
      <c r="Q140" s="365"/>
      <c r="R140" s="430"/>
      <c r="S140" s="365"/>
      <c r="T140" s="365"/>
      <c r="U140" s="365"/>
      <c r="V140" s="365"/>
      <c r="W140" s="365"/>
      <c r="X140" s="365"/>
      <c r="Y140" s="365"/>
      <c r="Z140" s="365"/>
      <c r="AA140" s="365"/>
      <c r="AB140" s="365"/>
      <c r="AC140" s="365"/>
      <c r="AD140" s="83"/>
    </row>
    <row r="141" spans="1:30" ht="18" hidden="1" customHeight="1">
      <c r="A141" s="90"/>
      <c r="B141" s="107"/>
      <c r="C141" s="108"/>
      <c r="D141" s="42"/>
      <c r="E141" s="43"/>
      <c r="F141" s="44"/>
      <c r="G141" s="65"/>
      <c r="H141" s="142"/>
      <c r="I141" s="142"/>
      <c r="J141" s="80"/>
      <c r="K141" s="87">
        <f t="shared" si="6"/>
        <v>0</v>
      </c>
      <c r="L141" s="87">
        <f t="shared" si="7"/>
        <v>0</v>
      </c>
      <c r="M141" s="46">
        <f t="shared" si="8"/>
        <v>0</v>
      </c>
      <c r="N141" s="397"/>
      <c r="O141" s="384"/>
      <c r="P141" s="382"/>
      <c r="Q141" s="365"/>
      <c r="R141" s="430"/>
      <c r="S141" s="365"/>
      <c r="T141" s="365"/>
      <c r="U141" s="365"/>
      <c r="V141" s="365"/>
      <c r="W141" s="365"/>
      <c r="X141" s="365"/>
      <c r="Y141" s="365"/>
      <c r="Z141" s="365"/>
      <c r="AA141" s="365"/>
      <c r="AB141" s="365"/>
      <c r="AC141" s="365"/>
      <c r="AD141" s="83"/>
    </row>
    <row r="142" spans="1:30" s="225" customFormat="1" ht="18" hidden="1" customHeight="1">
      <c r="A142" s="121"/>
      <c r="B142" s="107"/>
      <c r="C142" s="108"/>
      <c r="D142" s="42"/>
      <c r="E142" s="43"/>
      <c r="F142" s="44"/>
      <c r="G142" s="65"/>
      <c r="H142" s="142"/>
      <c r="I142" s="142"/>
      <c r="J142" s="80"/>
      <c r="K142" s="87">
        <f t="shared" si="6"/>
        <v>0</v>
      </c>
      <c r="L142" s="87">
        <f t="shared" si="7"/>
        <v>0</v>
      </c>
      <c r="M142" s="46">
        <f t="shared" si="8"/>
        <v>0</v>
      </c>
      <c r="N142" s="397"/>
      <c r="O142" s="384"/>
      <c r="P142" s="382"/>
      <c r="Q142" s="380"/>
      <c r="R142" s="430"/>
      <c r="S142" s="380"/>
      <c r="T142" s="380"/>
      <c r="U142" s="380"/>
      <c r="V142" s="380"/>
      <c r="W142" s="380"/>
      <c r="X142" s="380"/>
      <c r="Y142" s="380"/>
      <c r="Z142" s="380"/>
      <c r="AA142" s="380"/>
      <c r="AB142" s="380"/>
      <c r="AC142" s="380"/>
      <c r="AD142" s="83"/>
    </row>
    <row r="143" spans="1:30" ht="18" hidden="1" customHeight="1">
      <c r="A143" s="90"/>
      <c r="B143" s="107"/>
      <c r="C143" s="108"/>
      <c r="D143" s="42"/>
      <c r="E143" s="43"/>
      <c r="F143" s="44"/>
      <c r="G143" s="65"/>
      <c r="H143" s="142"/>
      <c r="I143" s="142"/>
      <c r="J143" s="80"/>
      <c r="K143" s="87">
        <f t="shared" si="6"/>
        <v>0</v>
      </c>
      <c r="L143" s="87">
        <f t="shared" si="7"/>
        <v>0</v>
      </c>
      <c r="M143" s="46">
        <f t="shared" si="8"/>
        <v>0</v>
      </c>
      <c r="N143" s="397"/>
      <c r="O143" s="384"/>
      <c r="P143" s="382"/>
      <c r="Q143" s="365"/>
      <c r="R143" s="430"/>
      <c r="S143" s="365"/>
      <c r="T143" s="365"/>
      <c r="U143" s="365"/>
      <c r="V143" s="365"/>
      <c r="W143" s="365"/>
      <c r="X143" s="365"/>
      <c r="Y143" s="365"/>
      <c r="Z143" s="365"/>
      <c r="AA143" s="365"/>
      <c r="AB143" s="365"/>
      <c r="AC143" s="365"/>
      <c r="AD143" s="83"/>
    </row>
    <row r="144" spans="1:30" ht="18" hidden="1" customHeight="1">
      <c r="A144" s="90"/>
      <c r="B144" s="107"/>
      <c r="C144" s="108"/>
      <c r="D144" s="42"/>
      <c r="E144" s="43"/>
      <c r="F144" s="44"/>
      <c r="G144" s="65"/>
      <c r="H144" s="142"/>
      <c r="I144" s="142"/>
      <c r="J144" s="80"/>
      <c r="K144" s="87">
        <f t="shared" si="6"/>
        <v>0</v>
      </c>
      <c r="L144" s="87">
        <f t="shared" si="7"/>
        <v>0</v>
      </c>
      <c r="M144" s="46">
        <f t="shared" si="8"/>
        <v>0</v>
      </c>
      <c r="N144" s="397"/>
      <c r="O144" s="384"/>
      <c r="P144" s="382"/>
      <c r="Q144" s="365"/>
      <c r="R144" s="430"/>
      <c r="S144" s="365"/>
      <c r="T144" s="365"/>
      <c r="U144" s="365"/>
      <c r="V144" s="365"/>
      <c r="W144" s="365"/>
      <c r="X144" s="365"/>
      <c r="Y144" s="365"/>
      <c r="Z144" s="365"/>
      <c r="AA144" s="365"/>
      <c r="AB144" s="365"/>
      <c r="AC144" s="365"/>
      <c r="AD144" s="83"/>
    </row>
    <row r="145" spans="1:30" ht="18" hidden="1" customHeight="1">
      <c r="A145" s="90"/>
      <c r="B145" s="107"/>
      <c r="C145" s="108"/>
      <c r="D145" s="42"/>
      <c r="E145" s="43"/>
      <c r="F145" s="44"/>
      <c r="G145" s="65"/>
      <c r="H145" s="142"/>
      <c r="I145" s="142"/>
      <c r="J145" s="80"/>
      <c r="K145" s="87">
        <f t="shared" si="6"/>
        <v>0</v>
      </c>
      <c r="L145" s="87">
        <f t="shared" si="7"/>
        <v>0</v>
      </c>
      <c r="M145" s="46">
        <f t="shared" si="8"/>
        <v>0</v>
      </c>
      <c r="N145" s="397"/>
      <c r="O145" s="384"/>
      <c r="P145" s="382"/>
      <c r="Q145" s="365"/>
      <c r="R145" s="430"/>
      <c r="S145" s="365"/>
      <c r="T145" s="365"/>
      <c r="U145" s="365"/>
      <c r="V145" s="365"/>
      <c r="W145" s="365"/>
      <c r="X145" s="365"/>
      <c r="Y145" s="365"/>
      <c r="Z145" s="365"/>
      <c r="AA145" s="365"/>
      <c r="AB145" s="365"/>
      <c r="AC145" s="365"/>
      <c r="AD145" s="83"/>
    </row>
    <row r="146" spans="1:30" ht="18" hidden="1" customHeight="1">
      <c r="A146" s="121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397"/>
      <c r="O146" s="384"/>
      <c r="P146" s="382"/>
      <c r="Q146" s="380"/>
      <c r="R146" s="430"/>
      <c r="S146" s="380"/>
      <c r="T146" s="380"/>
      <c r="U146" s="380"/>
      <c r="V146" s="380"/>
      <c r="W146" s="380"/>
      <c r="X146" s="380"/>
      <c r="Y146" s="380"/>
      <c r="Z146" s="380"/>
      <c r="AA146" s="380"/>
      <c r="AB146" s="380"/>
      <c r="AC146" s="380"/>
      <c r="AD146" s="83"/>
    </row>
    <row r="147" spans="1:30" ht="18" customHeight="1">
      <c r="A147" s="104">
        <v>8</v>
      </c>
      <c r="B147" s="183" t="s">
        <v>92</v>
      </c>
      <c r="C147" s="101" t="s">
        <v>93</v>
      </c>
      <c r="D147" s="42">
        <v>21100119802</v>
      </c>
      <c r="E147" s="43" t="s">
        <v>161</v>
      </c>
      <c r="F147" s="44" t="s">
        <v>185</v>
      </c>
      <c r="G147" s="65">
        <v>1</v>
      </c>
      <c r="H147" s="144">
        <v>6</v>
      </c>
      <c r="I147" s="144">
        <v>48</v>
      </c>
      <c r="J147" s="80">
        <v>33</v>
      </c>
      <c r="K147" s="87">
        <f t="shared" si="6"/>
        <v>1</v>
      </c>
      <c r="L147" s="87">
        <f t="shared" si="7"/>
        <v>1.1000000000000001</v>
      </c>
      <c r="M147" s="46">
        <f t="shared" si="8"/>
        <v>45.6</v>
      </c>
      <c r="N147" s="396">
        <v>0</v>
      </c>
      <c r="O147" s="396">
        <v>0</v>
      </c>
      <c r="P147" s="381">
        <f>SUM(M147:M166)+N147+O147</f>
        <v>509.1</v>
      </c>
      <c r="Q147" s="396">
        <v>0</v>
      </c>
      <c r="R147" s="381">
        <v>0</v>
      </c>
      <c r="S147" s="387">
        <v>267.2</v>
      </c>
      <c r="T147" s="383">
        <v>267.2</v>
      </c>
      <c r="U147" s="387">
        <v>112</v>
      </c>
      <c r="V147" s="385">
        <v>112</v>
      </c>
      <c r="W147" s="387">
        <v>56</v>
      </c>
      <c r="X147" s="383">
        <v>56</v>
      </c>
      <c r="Y147" s="381">
        <f>ROUND((P147-T147),1)</f>
        <v>241.9</v>
      </c>
      <c r="Z147" s="381">
        <f>IF(OR(SUM(V147:V166)="",SUM(Q147:Q166)=""),0,IF(OR(SUM(U147:U166)=320,SUM(V147:V166)&gt;0),ROUND((SUM(Q147:Q166)-SUM(V147:V166)),1),0))</f>
        <v>-112</v>
      </c>
      <c r="AA147" s="381">
        <f>IF(OR(SUM(X147:X166)="",SUM(R147:R166)=""),0,IF(OR(SUM(W147:W166)=160,SUM(X147:X166)&gt;0),ROUND((SUM(R147:R166)-SUM(X147:X166)),1),0))</f>
        <v>-56</v>
      </c>
      <c r="AB147" s="403"/>
      <c r="AC147" s="406">
        <f>SUM(Y147:AA166)</f>
        <v>73.900000000000006</v>
      </c>
      <c r="AD147" s="83"/>
    </row>
    <row r="148" spans="1:30" s="260" customFormat="1" ht="18" customHeight="1">
      <c r="A148" s="121"/>
      <c r="B148" s="271"/>
      <c r="C148" s="96"/>
      <c r="D148" s="42">
        <v>21100119804</v>
      </c>
      <c r="E148" s="43" t="s">
        <v>161</v>
      </c>
      <c r="F148" s="44" t="s">
        <v>146</v>
      </c>
      <c r="G148" s="65">
        <v>1</v>
      </c>
      <c r="H148" s="145"/>
      <c r="I148" s="145">
        <v>60</v>
      </c>
      <c r="J148" s="80">
        <v>30</v>
      </c>
      <c r="K148" s="87">
        <f t="shared" si="6"/>
        <v>0</v>
      </c>
      <c r="L148" s="87">
        <f t="shared" si="7"/>
        <v>1.1000000000000001</v>
      </c>
      <c r="M148" s="46">
        <f t="shared" si="8"/>
        <v>49.5</v>
      </c>
      <c r="N148" s="397"/>
      <c r="O148" s="397"/>
      <c r="P148" s="382"/>
      <c r="Q148" s="397"/>
      <c r="R148" s="382"/>
      <c r="S148" s="388"/>
      <c r="T148" s="384"/>
      <c r="U148" s="388"/>
      <c r="V148" s="386"/>
      <c r="W148" s="388"/>
      <c r="X148" s="384"/>
      <c r="Y148" s="382"/>
      <c r="Z148" s="382"/>
      <c r="AA148" s="382"/>
      <c r="AB148" s="404"/>
      <c r="AC148" s="407"/>
      <c r="AD148" s="83"/>
    </row>
    <row r="149" spans="1:30" ht="18" customHeight="1">
      <c r="A149" s="90"/>
      <c r="B149" s="88"/>
      <c r="C149" s="89"/>
      <c r="D149" s="42"/>
      <c r="E149" s="43" t="s">
        <v>228</v>
      </c>
      <c r="F149" s="44" t="s">
        <v>147</v>
      </c>
      <c r="G149" s="65">
        <v>2</v>
      </c>
      <c r="H149" s="145">
        <v>15</v>
      </c>
      <c r="I149" s="146">
        <v>60</v>
      </c>
      <c r="J149" s="80">
        <v>40</v>
      </c>
      <c r="K149" s="87">
        <f t="shared" si="6"/>
        <v>1.2</v>
      </c>
      <c r="L149" s="87">
        <f t="shared" si="7"/>
        <v>1.2</v>
      </c>
      <c r="M149" s="46">
        <f t="shared" si="8"/>
        <v>72</v>
      </c>
      <c r="N149" s="397"/>
      <c r="O149" s="397"/>
      <c r="P149" s="365"/>
      <c r="Q149" s="397"/>
      <c r="R149" s="365"/>
      <c r="S149" s="365"/>
      <c r="T149" s="365"/>
      <c r="U149" s="365"/>
      <c r="V149" s="365"/>
      <c r="W149" s="365"/>
      <c r="X149" s="365"/>
      <c r="Y149" s="365"/>
      <c r="Z149" s="365"/>
      <c r="AA149" s="365"/>
      <c r="AB149" s="363"/>
      <c r="AC149" s="408"/>
      <c r="AD149" s="83"/>
    </row>
    <row r="150" spans="1:30" ht="18" customHeight="1">
      <c r="A150" s="90"/>
      <c r="B150" s="88"/>
      <c r="C150" s="89"/>
      <c r="D150" s="42"/>
      <c r="E150" s="43" t="s">
        <v>228</v>
      </c>
      <c r="F150" s="44" t="s">
        <v>518</v>
      </c>
      <c r="G150" s="65">
        <v>2</v>
      </c>
      <c r="H150" s="145">
        <v>30</v>
      </c>
      <c r="I150" s="146">
        <v>60</v>
      </c>
      <c r="J150" s="80">
        <v>40</v>
      </c>
      <c r="K150" s="87">
        <f t="shared" si="6"/>
        <v>1.2</v>
      </c>
      <c r="L150" s="87">
        <f t="shared" si="7"/>
        <v>1.2</v>
      </c>
      <c r="M150" s="46">
        <f t="shared" si="8"/>
        <v>90</v>
      </c>
      <c r="N150" s="397"/>
      <c r="O150" s="397"/>
      <c r="P150" s="365"/>
      <c r="Q150" s="397"/>
      <c r="R150" s="365"/>
      <c r="S150" s="365"/>
      <c r="T150" s="365"/>
      <c r="U150" s="365"/>
      <c r="V150" s="365"/>
      <c r="W150" s="365"/>
      <c r="X150" s="365"/>
      <c r="Y150" s="365"/>
      <c r="Z150" s="365"/>
      <c r="AA150" s="365"/>
      <c r="AB150" s="363"/>
      <c r="AC150" s="408"/>
      <c r="AD150" s="83"/>
    </row>
    <row r="151" spans="1:30" s="260" customFormat="1" ht="18" customHeight="1">
      <c r="A151" s="121"/>
      <c r="B151" s="88"/>
      <c r="C151" s="89"/>
      <c r="D151" s="42"/>
      <c r="E151" s="43" t="s">
        <v>228</v>
      </c>
      <c r="F151" s="44" t="s">
        <v>517</v>
      </c>
      <c r="G151" s="65">
        <v>2</v>
      </c>
      <c r="H151" s="145">
        <v>30</v>
      </c>
      <c r="I151" s="146">
        <v>60</v>
      </c>
      <c r="J151" s="80">
        <v>40</v>
      </c>
      <c r="K151" s="87">
        <f t="shared" si="6"/>
        <v>1.2</v>
      </c>
      <c r="L151" s="87">
        <f t="shared" si="7"/>
        <v>1.2</v>
      </c>
      <c r="M151" s="46">
        <f t="shared" si="8"/>
        <v>90</v>
      </c>
      <c r="N151" s="397"/>
      <c r="O151" s="397"/>
      <c r="P151" s="380"/>
      <c r="Q151" s="397"/>
      <c r="R151" s="380"/>
      <c r="S151" s="380"/>
      <c r="T151" s="380"/>
      <c r="U151" s="380"/>
      <c r="V151" s="380"/>
      <c r="W151" s="380"/>
      <c r="X151" s="380"/>
      <c r="Y151" s="380"/>
      <c r="Z151" s="380"/>
      <c r="AA151" s="380"/>
      <c r="AB151" s="363"/>
      <c r="AC151" s="409"/>
      <c r="AD151" s="83"/>
    </row>
    <row r="152" spans="1:30" s="206" customFormat="1" ht="18" customHeight="1">
      <c r="A152" s="121"/>
      <c r="B152" s="88"/>
      <c r="C152" s="89"/>
      <c r="D152" s="42"/>
      <c r="E152" s="43" t="s">
        <v>228</v>
      </c>
      <c r="F152" s="44" t="s">
        <v>68</v>
      </c>
      <c r="G152" s="65">
        <v>2</v>
      </c>
      <c r="H152" s="145">
        <v>15</v>
      </c>
      <c r="I152" s="146">
        <v>60</v>
      </c>
      <c r="J152" s="80">
        <v>40</v>
      </c>
      <c r="K152" s="87">
        <f t="shared" si="6"/>
        <v>1.2</v>
      </c>
      <c r="L152" s="87">
        <f t="shared" si="7"/>
        <v>1.2</v>
      </c>
      <c r="M152" s="46">
        <f t="shared" si="8"/>
        <v>72</v>
      </c>
      <c r="N152" s="397"/>
      <c r="O152" s="397"/>
      <c r="P152" s="380"/>
      <c r="Q152" s="397"/>
      <c r="R152" s="380"/>
      <c r="S152" s="380"/>
      <c r="T152" s="380"/>
      <c r="U152" s="380"/>
      <c r="V152" s="380"/>
      <c r="W152" s="380"/>
      <c r="X152" s="380"/>
      <c r="Y152" s="380"/>
      <c r="Z152" s="380"/>
      <c r="AA152" s="380"/>
      <c r="AB152" s="363"/>
      <c r="AC152" s="409"/>
      <c r="AD152" s="83"/>
    </row>
    <row r="153" spans="1:30" ht="18" customHeight="1">
      <c r="A153" s="90"/>
      <c r="B153" s="88"/>
      <c r="C153" s="89"/>
      <c r="D153" s="42"/>
      <c r="E153" s="43" t="s">
        <v>161</v>
      </c>
      <c r="F153" s="44" t="s">
        <v>376</v>
      </c>
      <c r="G153" s="65">
        <v>2</v>
      </c>
      <c r="H153" s="142">
        <v>30</v>
      </c>
      <c r="I153" s="142">
        <v>60</v>
      </c>
      <c r="J153" s="80">
        <v>40</v>
      </c>
      <c r="K153" s="87">
        <f t="shared" si="6"/>
        <v>1.2</v>
      </c>
      <c r="L153" s="87">
        <f t="shared" si="7"/>
        <v>1.2</v>
      </c>
      <c r="M153" s="46">
        <f t="shared" si="8"/>
        <v>90</v>
      </c>
      <c r="N153" s="397"/>
      <c r="O153" s="397"/>
      <c r="P153" s="365"/>
      <c r="Q153" s="397"/>
      <c r="R153" s="365"/>
      <c r="S153" s="365"/>
      <c r="T153" s="365"/>
      <c r="U153" s="365"/>
      <c r="V153" s="365"/>
      <c r="W153" s="365"/>
      <c r="X153" s="365"/>
      <c r="Y153" s="365"/>
      <c r="Z153" s="365"/>
      <c r="AA153" s="365"/>
      <c r="AB153" s="363"/>
      <c r="AC153" s="408"/>
      <c r="AD153" s="83"/>
    </row>
    <row r="154" spans="1:30" ht="18" hidden="1" customHeight="1">
      <c r="A154" s="121"/>
      <c r="B154" s="88"/>
      <c r="C154" s="89"/>
      <c r="D154" s="42"/>
      <c r="E154" s="43"/>
      <c r="F154" s="44"/>
      <c r="G154" s="65"/>
      <c r="H154" s="142"/>
      <c r="I154" s="142"/>
      <c r="J154" s="80"/>
      <c r="K154" s="87">
        <f t="shared" si="6"/>
        <v>0</v>
      </c>
      <c r="L154" s="87">
        <f t="shared" si="7"/>
        <v>0</v>
      </c>
      <c r="M154" s="46">
        <f t="shared" si="8"/>
        <v>0</v>
      </c>
      <c r="N154" s="397"/>
      <c r="O154" s="397"/>
      <c r="P154" s="380"/>
      <c r="Q154" s="397"/>
      <c r="R154" s="380"/>
      <c r="S154" s="380"/>
      <c r="T154" s="380"/>
      <c r="U154" s="380"/>
      <c r="V154" s="380"/>
      <c r="W154" s="380"/>
      <c r="X154" s="380"/>
      <c r="Y154" s="380"/>
      <c r="Z154" s="380"/>
      <c r="AA154" s="380"/>
      <c r="AB154" s="363"/>
      <c r="AC154" s="409"/>
      <c r="AD154" s="83"/>
    </row>
    <row r="155" spans="1:30" ht="18" hidden="1" customHeight="1">
      <c r="A155" s="121"/>
      <c r="B155" s="88"/>
      <c r="C155" s="89"/>
      <c r="D155" s="42"/>
      <c r="E155" s="43"/>
      <c r="F155" s="44"/>
      <c r="G155" s="65"/>
      <c r="H155" s="145"/>
      <c r="I155" s="146"/>
      <c r="J155" s="80"/>
      <c r="K155" s="87">
        <f t="shared" si="6"/>
        <v>0</v>
      </c>
      <c r="L155" s="87">
        <f t="shared" si="7"/>
        <v>0</v>
      </c>
      <c r="M155" s="46">
        <f t="shared" si="8"/>
        <v>0</v>
      </c>
      <c r="N155" s="397"/>
      <c r="O155" s="397"/>
      <c r="P155" s="380"/>
      <c r="Q155" s="397"/>
      <c r="R155" s="380"/>
      <c r="S155" s="380"/>
      <c r="T155" s="380"/>
      <c r="U155" s="380"/>
      <c r="V155" s="380"/>
      <c r="W155" s="380"/>
      <c r="X155" s="380"/>
      <c r="Y155" s="380"/>
      <c r="Z155" s="380"/>
      <c r="AA155" s="380"/>
      <c r="AB155" s="363"/>
      <c r="AC155" s="409"/>
      <c r="AD155" s="83"/>
    </row>
    <row r="156" spans="1:30" ht="18" hidden="1" customHeight="1">
      <c r="A156" s="121"/>
      <c r="B156" s="88"/>
      <c r="C156" s="89"/>
      <c r="D156" s="42"/>
      <c r="E156" s="43"/>
      <c r="F156" s="44"/>
      <c r="G156" s="65"/>
      <c r="H156" s="145"/>
      <c r="I156" s="146"/>
      <c r="J156" s="80"/>
      <c r="K156" s="87">
        <f t="shared" si="6"/>
        <v>0</v>
      </c>
      <c r="L156" s="87">
        <f t="shared" si="7"/>
        <v>0</v>
      </c>
      <c r="M156" s="46">
        <f t="shared" si="8"/>
        <v>0</v>
      </c>
      <c r="N156" s="397"/>
      <c r="O156" s="397"/>
      <c r="P156" s="380"/>
      <c r="Q156" s="397"/>
      <c r="R156" s="380"/>
      <c r="S156" s="380"/>
      <c r="T156" s="380"/>
      <c r="U156" s="380"/>
      <c r="V156" s="380"/>
      <c r="W156" s="380"/>
      <c r="X156" s="380"/>
      <c r="Y156" s="380"/>
      <c r="Z156" s="380"/>
      <c r="AA156" s="380"/>
      <c r="AB156" s="363"/>
      <c r="AC156" s="409"/>
      <c r="AD156" s="83"/>
    </row>
    <row r="157" spans="1:30" ht="18" hidden="1" customHeight="1">
      <c r="A157" s="121"/>
      <c r="B157" s="88"/>
      <c r="C157" s="89"/>
      <c r="D157" s="42"/>
      <c r="E157" s="43"/>
      <c r="F157" s="44"/>
      <c r="G157" s="65"/>
      <c r="H157" s="145"/>
      <c r="I157" s="146"/>
      <c r="J157" s="80"/>
      <c r="K157" s="87">
        <f t="shared" si="6"/>
        <v>0</v>
      </c>
      <c r="L157" s="87">
        <f t="shared" si="7"/>
        <v>0</v>
      </c>
      <c r="M157" s="46">
        <f t="shared" si="8"/>
        <v>0</v>
      </c>
      <c r="N157" s="397"/>
      <c r="O157" s="397"/>
      <c r="P157" s="380"/>
      <c r="Q157" s="397"/>
      <c r="R157" s="380"/>
      <c r="S157" s="380"/>
      <c r="T157" s="380"/>
      <c r="U157" s="380"/>
      <c r="V157" s="380"/>
      <c r="W157" s="380"/>
      <c r="X157" s="380"/>
      <c r="Y157" s="380"/>
      <c r="Z157" s="380"/>
      <c r="AA157" s="380"/>
      <c r="AB157" s="363"/>
      <c r="AC157" s="409"/>
      <c r="AD157" s="83"/>
    </row>
    <row r="158" spans="1:30" ht="18" hidden="1" customHeight="1">
      <c r="A158" s="121"/>
      <c r="B158" s="88"/>
      <c r="C158" s="89"/>
      <c r="D158" s="42"/>
      <c r="E158" s="43"/>
      <c r="F158" s="44"/>
      <c r="G158" s="65"/>
      <c r="H158" s="145"/>
      <c r="I158" s="146"/>
      <c r="J158" s="80"/>
      <c r="K158" s="87">
        <f t="shared" si="6"/>
        <v>0</v>
      </c>
      <c r="L158" s="87">
        <f t="shared" si="7"/>
        <v>0</v>
      </c>
      <c r="M158" s="46">
        <f t="shared" si="8"/>
        <v>0</v>
      </c>
      <c r="N158" s="397"/>
      <c r="O158" s="397"/>
      <c r="P158" s="380"/>
      <c r="Q158" s="397"/>
      <c r="R158" s="380"/>
      <c r="S158" s="380"/>
      <c r="T158" s="380"/>
      <c r="U158" s="380"/>
      <c r="V158" s="380"/>
      <c r="W158" s="380"/>
      <c r="X158" s="380"/>
      <c r="Y158" s="380"/>
      <c r="Z158" s="380"/>
      <c r="AA158" s="380"/>
      <c r="AB158" s="363"/>
      <c r="AC158" s="409"/>
      <c r="AD158" s="83"/>
    </row>
    <row r="159" spans="1:30" ht="18" hidden="1" customHeight="1">
      <c r="A159" s="90"/>
      <c r="B159" s="88"/>
      <c r="C159" s="89"/>
      <c r="D159" s="42"/>
      <c r="E159" s="43"/>
      <c r="F159" s="44"/>
      <c r="G159" s="65"/>
      <c r="H159" s="145"/>
      <c r="I159" s="146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397"/>
      <c r="O159" s="397"/>
      <c r="P159" s="365"/>
      <c r="Q159" s="397"/>
      <c r="R159" s="365"/>
      <c r="S159" s="365"/>
      <c r="T159" s="365"/>
      <c r="U159" s="365"/>
      <c r="V159" s="365"/>
      <c r="W159" s="365"/>
      <c r="X159" s="365"/>
      <c r="Y159" s="365"/>
      <c r="Z159" s="365"/>
      <c r="AA159" s="365"/>
      <c r="AB159" s="363"/>
      <c r="AC159" s="408"/>
      <c r="AD159" s="83"/>
    </row>
    <row r="160" spans="1:30" ht="18" hidden="1" customHeight="1">
      <c r="A160" s="90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397"/>
      <c r="O160" s="397"/>
      <c r="P160" s="365"/>
      <c r="Q160" s="397"/>
      <c r="R160" s="365"/>
      <c r="S160" s="365"/>
      <c r="T160" s="365"/>
      <c r="U160" s="365"/>
      <c r="V160" s="365"/>
      <c r="W160" s="365"/>
      <c r="X160" s="365"/>
      <c r="Y160" s="365"/>
      <c r="Z160" s="365"/>
      <c r="AA160" s="365"/>
      <c r="AB160" s="363"/>
      <c r="AC160" s="408"/>
      <c r="AD160" s="83"/>
    </row>
    <row r="161" spans="1:30" ht="18" hidden="1" customHeight="1">
      <c r="A161" s="90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397"/>
      <c r="O161" s="397"/>
      <c r="P161" s="365"/>
      <c r="Q161" s="397"/>
      <c r="R161" s="365"/>
      <c r="S161" s="365"/>
      <c r="T161" s="365"/>
      <c r="U161" s="365"/>
      <c r="V161" s="365"/>
      <c r="W161" s="365"/>
      <c r="X161" s="365"/>
      <c r="Y161" s="365"/>
      <c r="Z161" s="365"/>
      <c r="AA161" s="365"/>
      <c r="AB161" s="363"/>
      <c r="AC161" s="408"/>
      <c r="AD161" s="83"/>
    </row>
    <row r="162" spans="1:30" ht="18" hidden="1" customHeight="1">
      <c r="A162" s="90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397"/>
      <c r="O162" s="397"/>
      <c r="P162" s="365"/>
      <c r="Q162" s="397"/>
      <c r="R162" s="365"/>
      <c r="S162" s="365"/>
      <c r="T162" s="365"/>
      <c r="U162" s="365"/>
      <c r="V162" s="365"/>
      <c r="W162" s="365"/>
      <c r="X162" s="365"/>
      <c r="Y162" s="365"/>
      <c r="Z162" s="365"/>
      <c r="AA162" s="365"/>
      <c r="AB162" s="363"/>
      <c r="AC162" s="408"/>
      <c r="AD162" s="83"/>
    </row>
    <row r="163" spans="1:30" ht="18" hidden="1" customHeight="1">
      <c r="A163" s="90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397"/>
      <c r="O163" s="397"/>
      <c r="P163" s="365"/>
      <c r="Q163" s="397"/>
      <c r="R163" s="365"/>
      <c r="S163" s="365"/>
      <c r="T163" s="365"/>
      <c r="U163" s="365"/>
      <c r="V163" s="365"/>
      <c r="W163" s="365"/>
      <c r="X163" s="365"/>
      <c r="Y163" s="365"/>
      <c r="Z163" s="365"/>
      <c r="AA163" s="365"/>
      <c r="AB163" s="363"/>
      <c r="AC163" s="408"/>
      <c r="AD163" s="83"/>
    </row>
    <row r="164" spans="1:30" ht="18" hidden="1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397"/>
      <c r="O164" s="397"/>
      <c r="P164" s="365"/>
      <c r="Q164" s="397"/>
      <c r="R164" s="365"/>
      <c r="S164" s="365"/>
      <c r="T164" s="365"/>
      <c r="U164" s="365"/>
      <c r="V164" s="365"/>
      <c r="W164" s="365"/>
      <c r="X164" s="365"/>
      <c r="Y164" s="365"/>
      <c r="Z164" s="365"/>
      <c r="AA164" s="365"/>
      <c r="AB164" s="363"/>
      <c r="AC164" s="408"/>
      <c r="AD164" s="83"/>
    </row>
    <row r="165" spans="1:30" ht="18" hidden="1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397"/>
      <c r="O165" s="397"/>
      <c r="P165" s="365"/>
      <c r="Q165" s="397"/>
      <c r="R165" s="365"/>
      <c r="S165" s="365"/>
      <c r="T165" s="365"/>
      <c r="U165" s="365"/>
      <c r="V165" s="365"/>
      <c r="W165" s="365"/>
      <c r="X165" s="365"/>
      <c r="Y165" s="365"/>
      <c r="Z165" s="365"/>
      <c r="AA165" s="365"/>
      <c r="AB165" s="363"/>
      <c r="AC165" s="408"/>
      <c r="AD165" s="83"/>
    </row>
    <row r="166" spans="1:30" ht="18" hidden="1" customHeight="1">
      <c r="A166" s="65"/>
      <c r="B166" s="66"/>
      <c r="C166" s="67"/>
      <c r="D166" s="126"/>
      <c r="E166" s="127"/>
      <c r="F166" s="128"/>
      <c r="G166" s="147"/>
      <c r="H166" s="148"/>
      <c r="I166" s="149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397"/>
      <c r="O166" s="397"/>
      <c r="P166" s="360"/>
      <c r="Q166" s="397"/>
      <c r="R166" s="365"/>
      <c r="S166" s="365"/>
      <c r="T166" s="365"/>
      <c r="U166" s="365"/>
      <c r="V166" s="365"/>
      <c r="W166" s="365"/>
      <c r="X166" s="365"/>
      <c r="Y166" s="365"/>
      <c r="Z166" s="365"/>
      <c r="AA166" s="365"/>
      <c r="AB166" s="352"/>
      <c r="AC166" s="408"/>
      <c r="AD166" s="83"/>
    </row>
    <row r="167" spans="1:30" ht="18" customHeight="1">
      <c r="A167" s="104">
        <v>9</v>
      </c>
      <c r="B167" s="183" t="s">
        <v>268</v>
      </c>
      <c r="C167" s="101" t="s">
        <v>269</v>
      </c>
      <c r="D167" s="126" t="s">
        <v>270</v>
      </c>
      <c r="E167" s="127" t="s">
        <v>271</v>
      </c>
      <c r="F167" s="128" t="s">
        <v>272</v>
      </c>
      <c r="G167" s="186">
        <v>1</v>
      </c>
      <c r="H167" s="148">
        <v>15</v>
      </c>
      <c r="I167" s="149">
        <v>60</v>
      </c>
      <c r="J167" s="80">
        <v>45</v>
      </c>
      <c r="K167" s="87">
        <f t="shared" si="6"/>
        <v>1.2</v>
      </c>
      <c r="L167" s="87">
        <f t="shared" si="7"/>
        <v>1.2</v>
      </c>
      <c r="M167" s="46">
        <f t="shared" si="8"/>
        <v>72</v>
      </c>
      <c r="N167" s="396">
        <v>67.5</v>
      </c>
      <c r="O167" s="396">
        <v>0</v>
      </c>
      <c r="P167" s="381">
        <f>SUM(M167:M185)+N167+O167</f>
        <v>729.1</v>
      </c>
      <c r="Q167" s="396">
        <v>0</v>
      </c>
      <c r="R167" s="381">
        <v>44</v>
      </c>
      <c r="S167" s="387">
        <v>450</v>
      </c>
      <c r="T167" s="383">
        <v>450</v>
      </c>
      <c r="U167" s="387">
        <v>112</v>
      </c>
      <c r="V167" s="385">
        <v>112</v>
      </c>
      <c r="W167" s="387">
        <v>56</v>
      </c>
      <c r="X167" s="383">
        <v>56</v>
      </c>
      <c r="Y167" s="394">
        <f t="shared" ref="Y167" si="9">ROUND((P167-T167),1)</f>
        <v>279.10000000000002</v>
      </c>
      <c r="Z167" s="377">
        <f>IF(OR(SUM(V167:V184)="",SUM(Q167:Q184)=""),0,IF(OR(SUM(U167:U184)=320,SUM(V167:V184)&gt;0),ROUND((SUM(Q167:Q184)-SUM(V167:V184)),1),0))</f>
        <v>-112</v>
      </c>
      <c r="AA167" s="377">
        <f>IF(OR(SUM(X167:X184)="",SUM(R167:R184)=""),0,IF(OR(SUM(W167:W184)=160,SUM(X167:X184)&gt;0),ROUND((SUM(R167:R184)-SUM(X167:X184)),1),0))</f>
        <v>-12</v>
      </c>
      <c r="AB167" s="405"/>
      <c r="AC167" s="391">
        <f>SUM(Y167:AA184)</f>
        <v>155.10000000000002</v>
      </c>
      <c r="AD167" s="83"/>
    </row>
    <row r="168" spans="1:30" ht="18" customHeight="1">
      <c r="A168" s="121"/>
      <c r="B168" s="109"/>
      <c r="C168" s="110"/>
      <c r="D168" s="126" t="s">
        <v>273</v>
      </c>
      <c r="E168" s="127" t="s">
        <v>274</v>
      </c>
      <c r="F168" s="128" t="s">
        <v>146</v>
      </c>
      <c r="G168" s="186">
        <v>1</v>
      </c>
      <c r="H168" s="148">
        <v>15</v>
      </c>
      <c r="I168" s="149">
        <v>60</v>
      </c>
      <c r="J168" s="80">
        <v>58</v>
      </c>
      <c r="K168" s="87">
        <f t="shared" si="6"/>
        <v>1.2</v>
      </c>
      <c r="L168" s="87">
        <f t="shared" si="7"/>
        <v>1.2</v>
      </c>
      <c r="M168" s="46">
        <f t="shared" si="8"/>
        <v>72</v>
      </c>
      <c r="N168" s="397"/>
      <c r="O168" s="397"/>
      <c r="P168" s="365"/>
      <c r="Q168" s="397"/>
      <c r="R168" s="365"/>
      <c r="S168" s="365"/>
      <c r="T168" s="365"/>
      <c r="U168" s="365"/>
      <c r="V168" s="365"/>
      <c r="W168" s="365"/>
      <c r="X168" s="365"/>
      <c r="Y168" s="363"/>
      <c r="Z168" s="363"/>
      <c r="AA168" s="363"/>
      <c r="AB168" s="363"/>
      <c r="AC168" s="363"/>
      <c r="AD168" s="83"/>
    </row>
    <row r="169" spans="1:30" ht="18" customHeight="1">
      <c r="A169" s="121"/>
      <c r="B169" s="109"/>
      <c r="C169" s="110"/>
      <c r="D169" s="126" t="s">
        <v>275</v>
      </c>
      <c r="E169" s="127" t="s">
        <v>274</v>
      </c>
      <c r="F169" s="128" t="s">
        <v>232</v>
      </c>
      <c r="G169" s="186">
        <v>1</v>
      </c>
      <c r="H169" s="148">
        <v>15</v>
      </c>
      <c r="I169" s="149">
        <v>60</v>
      </c>
      <c r="J169" s="80">
        <v>54</v>
      </c>
      <c r="K169" s="87">
        <f t="shared" si="6"/>
        <v>1.2</v>
      </c>
      <c r="L169" s="87">
        <f t="shared" si="7"/>
        <v>1.2</v>
      </c>
      <c r="M169" s="46">
        <f t="shared" si="8"/>
        <v>72</v>
      </c>
      <c r="N169" s="397"/>
      <c r="O169" s="397"/>
      <c r="P169" s="365"/>
      <c r="Q169" s="397"/>
      <c r="R169" s="365"/>
      <c r="S169" s="365"/>
      <c r="T169" s="365"/>
      <c r="U169" s="365"/>
      <c r="V169" s="365"/>
      <c r="W169" s="365"/>
      <c r="X169" s="365"/>
      <c r="Y169" s="363"/>
      <c r="Z169" s="363"/>
      <c r="AA169" s="363"/>
      <c r="AB169" s="363"/>
      <c r="AC169" s="363"/>
      <c r="AD169" s="83"/>
    </row>
    <row r="170" spans="1:30" ht="18" customHeight="1">
      <c r="A170" s="121"/>
      <c r="B170" s="109"/>
      <c r="C170" s="110"/>
      <c r="D170" s="126" t="s">
        <v>276</v>
      </c>
      <c r="E170" s="127" t="s">
        <v>218</v>
      </c>
      <c r="F170" s="128" t="s">
        <v>206</v>
      </c>
      <c r="G170" s="186"/>
      <c r="H170" s="148"/>
      <c r="I170" s="149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397"/>
      <c r="O170" s="397"/>
      <c r="P170" s="365"/>
      <c r="Q170" s="397"/>
      <c r="R170" s="365"/>
      <c r="S170" s="365"/>
      <c r="T170" s="365"/>
      <c r="U170" s="365"/>
      <c r="V170" s="365"/>
      <c r="W170" s="365"/>
      <c r="X170" s="365"/>
      <c r="Y170" s="363"/>
      <c r="Z170" s="363"/>
      <c r="AA170" s="363"/>
      <c r="AB170" s="363"/>
      <c r="AC170" s="363"/>
      <c r="AD170" s="83"/>
    </row>
    <row r="171" spans="1:30" ht="18" customHeight="1">
      <c r="A171" s="121"/>
      <c r="B171" s="109"/>
      <c r="C171" s="110"/>
      <c r="D171" s="126"/>
      <c r="E171" s="127" t="s">
        <v>349</v>
      </c>
      <c r="F171" s="128" t="s">
        <v>172</v>
      </c>
      <c r="G171" s="186">
        <v>2</v>
      </c>
      <c r="H171" s="148">
        <v>15</v>
      </c>
      <c r="I171" s="149"/>
      <c r="J171" s="80">
        <v>60</v>
      </c>
      <c r="K171" s="87">
        <f t="shared" si="6"/>
        <v>1.2</v>
      </c>
      <c r="L171" s="87">
        <f t="shared" si="7"/>
        <v>0</v>
      </c>
      <c r="M171" s="46">
        <f t="shared" si="8"/>
        <v>18</v>
      </c>
      <c r="N171" s="397"/>
      <c r="O171" s="397"/>
      <c r="P171" s="365"/>
      <c r="Q171" s="397"/>
      <c r="R171" s="365"/>
      <c r="S171" s="365"/>
      <c r="T171" s="365"/>
      <c r="U171" s="365"/>
      <c r="V171" s="365"/>
      <c r="W171" s="365"/>
      <c r="X171" s="365"/>
      <c r="Y171" s="363"/>
      <c r="Z171" s="363"/>
      <c r="AA171" s="363"/>
      <c r="AB171" s="363"/>
      <c r="AC171" s="363"/>
      <c r="AD171" s="83"/>
    </row>
    <row r="172" spans="1:30" s="206" customFormat="1" ht="18" customHeight="1">
      <c r="A172" s="121"/>
      <c r="B172" s="109"/>
      <c r="C172" s="110"/>
      <c r="D172" s="126"/>
      <c r="E172" s="127" t="s">
        <v>356</v>
      </c>
      <c r="F172" s="128" t="s">
        <v>172</v>
      </c>
      <c r="G172" s="186">
        <v>2</v>
      </c>
      <c r="H172" s="148"/>
      <c r="I172" s="149">
        <v>60</v>
      </c>
      <c r="J172" s="80">
        <v>30</v>
      </c>
      <c r="K172" s="87">
        <f t="shared" si="6"/>
        <v>0</v>
      </c>
      <c r="L172" s="87">
        <f t="shared" si="7"/>
        <v>1.1000000000000001</v>
      </c>
      <c r="M172" s="46">
        <f t="shared" si="8"/>
        <v>49.5</v>
      </c>
      <c r="N172" s="397"/>
      <c r="O172" s="397"/>
      <c r="P172" s="380"/>
      <c r="Q172" s="397"/>
      <c r="R172" s="380"/>
      <c r="S172" s="380"/>
      <c r="T172" s="380"/>
      <c r="U172" s="380"/>
      <c r="V172" s="380"/>
      <c r="W172" s="380"/>
      <c r="X172" s="380"/>
      <c r="Y172" s="363"/>
      <c r="Z172" s="363"/>
      <c r="AA172" s="363"/>
      <c r="AB172" s="363"/>
      <c r="AC172" s="363"/>
      <c r="AD172" s="83"/>
    </row>
    <row r="173" spans="1:30" s="206" customFormat="1" ht="18" customHeight="1">
      <c r="A173" s="121"/>
      <c r="B173" s="109"/>
      <c r="C173" s="110"/>
      <c r="D173" s="126"/>
      <c r="E173" s="127" t="s">
        <v>357</v>
      </c>
      <c r="F173" s="128" t="s">
        <v>172</v>
      </c>
      <c r="G173" s="186">
        <v>2</v>
      </c>
      <c r="H173" s="148"/>
      <c r="I173" s="149">
        <v>60</v>
      </c>
      <c r="J173" s="80">
        <v>30</v>
      </c>
      <c r="K173" s="87">
        <f t="shared" si="6"/>
        <v>0</v>
      </c>
      <c r="L173" s="87">
        <f t="shared" si="7"/>
        <v>1.1000000000000001</v>
      </c>
      <c r="M173" s="46">
        <f t="shared" si="8"/>
        <v>49.5</v>
      </c>
      <c r="N173" s="397"/>
      <c r="O173" s="397"/>
      <c r="P173" s="380"/>
      <c r="Q173" s="397"/>
      <c r="R173" s="380"/>
      <c r="S173" s="380"/>
      <c r="T173" s="380"/>
      <c r="U173" s="380"/>
      <c r="V173" s="380"/>
      <c r="W173" s="380"/>
      <c r="X173" s="380"/>
      <c r="Y173" s="363"/>
      <c r="Z173" s="363"/>
      <c r="AA173" s="363"/>
      <c r="AB173" s="363"/>
      <c r="AC173" s="363"/>
      <c r="AD173" s="83"/>
    </row>
    <row r="174" spans="1:30" ht="18" customHeight="1">
      <c r="A174" s="121"/>
      <c r="B174" s="109"/>
      <c r="C174" s="110"/>
      <c r="D174" s="126"/>
      <c r="E174" s="127" t="s">
        <v>351</v>
      </c>
      <c r="F174" s="128" t="s">
        <v>172</v>
      </c>
      <c r="G174" s="186">
        <v>2</v>
      </c>
      <c r="H174" s="148">
        <v>15</v>
      </c>
      <c r="I174" s="149"/>
      <c r="J174" s="80">
        <v>60</v>
      </c>
      <c r="K174" s="87">
        <f t="shared" ref="K174:K176" si="10">IF(OR(LEFT(E174,2)="ĐA",LEFT(E174,2)="DA",LEFT(E174,5)="Đồ án",LEFT(E174,5)="Đồán ",LEFT(E174,9)="Sinh hoạt",LEFT(E174,9)="sinh hoạt",LEFT(E174,6)="Cố vấn",LEFT(E174,6)="cố vấn",LEFT(E174,4)="cvht",LEFT(E174,4)="CVHT",LEFT(E174,4)="shcn",LEFT(E174,4)="SHCN"),0,(IF(AND(H174&gt;0,J174&gt;0),IF(J174&gt;60,1.3,IF(J174&gt;35,1.2,1)),0)))</f>
        <v>1.2</v>
      </c>
      <c r="L174" s="87">
        <f t="shared" ref="L174:L176" si="11">IF(OR(LEFT(E174,2)="ĐA",LEFT(E174,2)="DA",LEFT(E174,5)="Đồ án",LEFT(E174,5)="Đồán "),0,IF(AND(J174&gt;0,I174&gt;0),IF(AND(OR(LEFT(E174,4)="GDQP",LEFT(E174,4)="gdqp",LEFT(E174,19)="Giáo dục quốc phòng"),J174&gt;50),1.3,IF(J174&gt;35,1.2,IF(J174&gt;29,1.1,1))),0))</f>
        <v>0</v>
      </c>
      <c r="M174" s="46">
        <f t="shared" ref="M174:M176" si="12">ROUND(IF(OR(LEFT(E174,2)="ĐA",LEFT(E174,2)="DA",LEFT(E174,5)="Đồ án",LEFT(E174,5)="Đồán "),J174*0.5,(IF(H174&gt;0,H174*K174,"0")+IF(I174&gt;0,(I174*0.75)*L174,"0"))),1)</f>
        <v>18</v>
      </c>
      <c r="N174" s="397"/>
      <c r="O174" s="397"/>
      <c r="P174" s="365"/>
      <c r="Q174" s="397"/>
      <c r="R174" s="365"/>
      <c r="S174" s="365"/>
      <c r="T174" s="365"/>
      <c r="U174" s="365"/>
      <c r="V174" s="365"/>
      <c r="W174" s="365"/>
      <c r="X174" s="365"/>
      <c r="Y174" s="363"/>
      <c r="Z174" s="363"/>
      <c r="AA174" s="363"/>
      <c r="AB174" s="363"/>
      <c r="AC174" s="363"/>
      <c r="AD174" s="83"/>
    </row>
    <row r="175" spans="1:30" s="206" customFormat="1" ht="18" customHeight="1">
      <c r="A175" s="121"/>
      <c r="B175" s="109"/>
      <c r="C175" s="110"/>
      <c r="D175" s="126"/>
      <c r="E175" s="127" t="s">
        <v>354</v>
      </c>
      <c r="F175" s="128" t="s">
        <v>172</v>
      </c>
      <c r="G175" s="186">
        <v>2</v>
      </c>
      <c r="H175" s="148"/>
      <c r="I175" s="149">
        <v>30</v>
      </c>
      <c r="J175" s="80">
        <v>30</v>
      </c>
      <c r="K175" s="87">
        <f t="shared" si="10"/>
        <v>0</v>
      </c>
      <c r="L175" s="87">
        <f t="shared" si="11"/>
        <v>1.1000000000000001</v>
      </c>
      <c r="M175" s="46">
        <f t="shared" si="12"/>
        <v>24.8</v>
      </c>
      <c r="N175" s="397"/>
      <c r="O175" s="397"/>
      <c r="P175" s="380"/>
      <c r="Q175" s="397"/>
      <c r="R175" s="380"/>
      <c r="S175" s="380"/>
      <c r="T175" s="380"/>
      <c r="U175" s="380"/>
      <c r="V175" s="380"/>
      <c r="W175" s="380"/>
      <c r="X175" s="380"/>
      <c r="Y175" s="363"/>
      <c r="Z175" s="363"/>
      <c r="AA175" s="363"/>
      <c r="AB175" s="363"/>
      <c r="AC175" s="363"/>
      <c r="AD175" s="83"/>
    </row>
    <row r="176" spans="1:30" s="206" customFormat="1" ht="18" customHeight="1">
      <c r="A176" s="121"/>
      <c r="B176" s="109"/>
      <c r="C176" s="110"/>
      <c r="D176" s="126"/>
      <c r="E176" s="127" t="s">
        <v>355</v>
      </c>
      <c r="F176" s="128" t="s">
        <v>172</v>
      </c>
      <c r="G176" s="186">
        <v>2</v>
      </c>
      <c r="H176" s="148"/>
      <c r="I176" s="149">
        <v>30</v>
      </c>
      <c r="J176" s="80">
        <v>30</v>
      </c>
      <c r="K176" s="87">
        <f t="shared" si="10"/>
        <v>0</v>
      </c>
      <c r="L176" s="87">
        <f t="shared" si="11"/>
        <v>1.1000000000000001</v>
      </c>
      <c r="M176" s="46">
        <f t="shared" si="12"/>
        <v>24.8</v>
      </c>
      <c r="N176" s="397"/>
      <c r="O176" s="397"/>
      <c r="P176" s="380"/>
      <c r="Q176" s="397"/>
      <c r="R176" s="380"/>
      <c r="S176" s="380"/>
      <c r="T176" s="380"/>
      <c r="U176" s="380"/>
      <c r="V176" s="380"/>
      <c r="W176" s="380"/>
      <c r="X176" s="380"/>
      <c r="Y176" s="363"/>
      <c r="Z176" s="363"/>
      <c r="AA176" s="363"/>
      <c r="AB176" s="363"/>
      <c r="AC176" s="363"/>
      <c r="AD176" s="83"/>
    </row>
    <row r="177" spans="1:30" ht="18" customHeight="1">
      <c r="A177" s="121"/>
      <c r="B177" s="109"/>
      <c r="C177" s="110"/>
      <c r="D177" s="126"/>
      <c r="E177" s="127" t="s">
        <v>368</v>
      </c>
      <c r="F177" s="128" t="s">
        <v>294</v>
      </c>
      <c r="G177" s="186">
        <v>2</v>
      </c>
      <c r="H177" s="148">
        <v>30</v>
      </c>
      <c r="I177" s="149">
        <v>60</v>
      </c>
      <c r="J177" s="80">
        <v>40</v>
      </c>
      <c r="K177" s="87">
        <f t="shared" si="6"/>
        <v>1.2</v>
      </c>
      <c r="L177" s="87">
        <f t="shared" si="7"/>
        <v>1.2</v>
      </c>
      <c r="M177" s="46">
        <f t="shared" si="8"/>
        <v>90</v>
      </c>
      <c r="N177" s="397"/>
      <c r="O177" s="397"/>
      <c r="P177" s="365"/>
      <c r="Q177" s="397"/>
      <c r="R177" s="365"/>
      <c r="S177" s="365"/>
      <c r="T177" s="365"/>
      <c r="U177" s="365"/>
      <c r="V177" s="365"/>
      <c r="W177" s="365"/>
      <c r="X177" s="365"/>
      <c r="Y177" s="363"/>
      <c r="Z177" s="363"/>
      <c r="AA177" s="363"/>
      <c r="AB177" s="363"/>
      <c r="AC177" s="363"/>
      <c r="AD177" s="83"/>
    </row>
    <row r="178" spans="1:30" ht="18" customHeight="1">
      <c r="A178" s="121"/>
      <c r="B178" s="109"/>
      <c r="C178" s="110"/>
      <c r="D178" s="126"/>
      <c r="E178" s="127" t="s">
        <v>368</v>
      </c>
      <c r="F178" s="128" t="s">
        <v>272</v>
      </c>
      <c r="G178" s="186">
        <v>2</v>
      </c>
      <c r="H178" s="148">
        <v>30</v>
      </c>
      <c r="I178" s="149">
        <v>60</v>
      </c>
      <c r="J178" s="80">
        <v>40</v>
      </c>
      <c r="K178" s="87">
        <f t="shared" si="6"/>
        <v>1.2</v>
      </c>
      <c r="L178" s="87">
        <f t="shared" si="7"/>
        <v>1.2</v>
      </c>
      <c r="M178" s="46">
        <f t="shared" si="8"/>
        <v>90</v>
      </c>
      <c r="N178" s="397"/>
      <c r="O178" s="397"/>
      <c r="P178" s="380"/>
      <c r="Q178" s="397"/>
      <c r="R178" s="380"/>
      <c r="S178" s="380"/>
      <c r="T178" s="380"/>
      <c r="U178" s="380"/>
      <c r="V178" s="380"/>
      <c r="W178" s="380"/>
      <c r="X178" s="380"/>
      <c r="Y178" s="363"/>
      <c r="Z178" s="363"/>
      <c r="AA178" s="363"/>
      <c r="AB178" s="363"/>
      <c r="AC178" s="363"/>
      <c r="AD178" s="83"/>
    </row>
    <row r="179" spans="1:30" ht="18" customHeight="1">
      <c r="A179" s="121"/>
      <c r="B179" s="109"/>
      <c r="C179" s="110"/>
      <c r="D179" s="126"/>
      <c r="E179" s="127" t="s">
        <v>274</v>
      </c>
      <c r="F179" s="128" t="s">
        <v>185</v>
      </c>
      <c r="G179" s="186">
        <v>2</v>
      </c>
      <c r="H179" s="148">
        <v>45</v>
      </c>
      <c r="I179" s="149">
        <v>30</v>
      </c>
      <c r="J179" s="80">
        <v>40</v>
      </c>
      <c r="K179" s="87">
        <v>1.2</v>
      </c>
      <c r="L179" s="87">
        <v>1.2</v>
      </c>
      <c r="M179" s="46">
        <v>81</v>
      </c>
      <c r="N179" s="397"/>
      <c r="O179" s="397"/>
      <c r="P179" s="380"/>
      <c r="Q179" s="397"/>
      <c r="R179" s="380"/>
      <c r="S179" s="380"/>
      <c r="T179" s="380"/>
      <c r="U179" s="380"/>
      <c r="V179" s="380"/>
      <c r="W179" s="380"/>
      <c r="X179" s="380"/>
      <c r="Y179" s="363"/>
      <c r="Z179" s="363"/>
      <c r="AA179" s="363"/>
      <c r="AB179" s="363"/>
      <c r="AC179" s="363"/>
      <c r="AD179" s="83"/>
    </row>
    <row r="180" spans="1:30" ht="18" hidden="1" customHeight="1">
      <c r="A180" s="121"/>
      <c r="B180" s="109"/>
      <c r="C180" s="110"/>
      <c r="D180" s="126"/>
      <c r="E180" s="127"/>
      <c r="F180" s="128"/>
      <c r="G180" s="186"/>
      <c r="H180" s="148"/>
      <c r="I180" s="149"/>
      <c r="J180" s="80"/>
      <c r="K180" s="87"/>
      <c r="L180" s="87"/>
      <c r="M180" s="46"/>
      <c r="N180" s="397"/>
      <c r="O180" s="397"/>
      <c r="P180" s="380"/>
      <c r="Q180" s="397"/>
      <c r="R180" s="380"/>
      <c r="S180" s="380"/>
      <c r="T180" s="380"/>
      <c r="U180" s="380"/>
      <c r="V180" s="380"/>
      <c r="W180" s="380"/>
      <c r="X180" s="380"/>
      <c r="Y180" s="363"/>
      <c r="Z180" s="363"/>
      <c r="AA180" s="363"/>
      <c r="AB180" s="363"/>
      <c r="AC180" s="363"/>
      <c r="AD180" s="83"/>
    </row>
    <row r="181" spans="1:30" ht="18" hidden="1" customHeight="1">
      <c r="A181" s="121"/>
      <c r="B181" s="109"/>
      <c r="C181" s="110"/>
      <c r="D181" s="126"/>
      <c r="E181" s="127"/>
      <c r="F181" s="128"/>
      <c r="G181" s="186"/>
      <c r="H181" s="148"/>
      <c r="I181" s="149"/>
      <c r="J181" s="80"/>
      <c r="K181" s="87"/>
      <c r="L181" s="87"/>
      <c r="M181" s="46"/>
      <c r="N181" s="397"/>
      <c r="O181" s="397"/>
      <c r="P181" s="365"/>
      <c r="Q181" s="397"/>
      <c r="R181" s="365"/>
      <c r="S181" s="365"/>
      <c r="T181" s="365"/>
      <c r="U181" s="365"/>
      <c r="V181" s="365"/>
      <c r="W181" s="365"/>
      <c r="X181" s="365"/>
      <c r="Y181" s="363"/>
      <c r="Z181" s="363"/>
      <c r="AA181" s="363"/>
      <c r="AB181" s="363"/>
      <c r="AC181" s="363"/>
      <c r="AD181" s="83"/>
    </row>
    <row r="182" spans="1:30" ht="18" hidden="1" customHeight="1">
      <c r="A182" s="121"/>
      <c r="B182" s="109"/>
      <c r="C182" s="110"/>
      <c r="D182" s="126"/>
      <c r="E182" s="127"/>
      <c r="F182" s="128"/>
      <c r="G182" s="186"/>
      <c r="H182" s="148"/>
      <c r="I182" s="149"/>
      <c r="J182" s="80"/>
      <c r="K182" s="87">
        <f t="shared" si="6"/>
        <v>0</v>
      </c>
      <c r="L182" s="87">
        <f t="shared" si="7"/>
        <v>0</v>
      </c>
      <c r="M182" s="46">
        <f t="shared" si="8"/>
        <v>0</v>
      </c>
      <c r="N182" s="397"/>
      <c r="O182" s="397"/>
      <c r="P182" s="365"/>
      <c r="Q182" s="397"/>
      <c r="R182" s="365"/>
      <c r="S182" s="365"/>
      <c r="T182" s="365"/>
      <c r="U182" s="365"/>
      <c r="V182" s="365"/>
      <c r="W182" s="365"/>
      <c r="X182" s="365"/>
      <c r="Y182" s="363"/>
      <c r="Z182" s="363"/>
      <c r="AA182" s="363"/>
      <c r="AB182" s="363"/>
      <c r="AC182" s="363"/>
      <c r="AD182" s="83"/>
    </row>
    <row r="183" spans="1:30" ht="18" hidden="1" customHeight="1">
      <c r="A183" s="121"/>
      <c r="B183" s="109"/>
      <c r="C183" s="110"/>
      <c r="D183" s="126"/>
      <c r="E183" s="127"/>
      <c r="F183" s="128"/>
      <c r="G183" s="186"/>
      <c r="H183" s="148"/>
      <c r="I183" s="149"/>
      <c r="J183" s="80"/>
      <c r="K183" s="87">
        <f t="shared" si="6"/>
        <v>0</v>
      </c>
      <c r="L183" s="87">
        <f t="shared" si="7"/>
        <v>0</v>
      </c>
      <c r="M183" s="46">
        <f t="shared" si="8"/>
        <v>0</v>
      </c>
      <c r="N183" s="397"/>
      <c r="O183" s="397"/>
      <c r="P183" s="365"/>
      <c r="Q183" s="397"/>
      <c r="R183" s="365"/>
      <c r="S183" s="365"/>
      <c r="T183" s="365"/>
      <c r="U183" s="365"/>
      <c r="V183" s="365"/>
      <c r="W183" s="365"/>
      <c r="X183" s="365"/>
      <c r="Y183" s="363"/>
      <c r="Z183" s="363"/>
      <c r="AA183" s="363"/>
      <c r="AB183" s="363"/>
      <c r="AC183" s="363"/>
      <c r="AD183" s="83"/>
    </row>
    <row r="184" spans="1:30" ht="18" hidden="1" customHeight="1">
      <c r="A184" s="121"/>
      <c r="B184" s="109"/>
      <c r="C184" s="110"/>
      <c r="D184" s="126"/>
      <c r="E184" s="127"/>
      <c r="F184" s="128"/>
      <c r="G184" s="186"/>
      <c r="H184" s="148"/>
      <c r="I184" s="149"/>
      <c r="J184" s="80"/>
      <c r="K184" s="87">
        <f t="shared" si="6"/>
        <v>0</v>
      </c>
      <c r="L184" s="87">
        <f t="shared" si="7"/>
        <v>0</v>
      </c>
      <c r="M184" s="46">
        <f t="shared" si="8"/>
        <v>0</v>
      </c>
      <c r="N184" s="397"/>
      <c r="O184" s="397"/>
      <c r="P184" s="365"/>
      <c r="Q184" s="397"/>
      <c r="R184" s="365"/>
      <c r="S184" s="365"/>
      <c r="T184" s="365"/>
      <c r="U184" s="365"/>
      <c r="V184" s="365"/>
      <c r="W184" s="365"/>
      <c r="X184" s="365"/>
      <c r="Y184" s="363"/>
      <c r="Z184" s="363"/>
      <c r="AA184" s="363"/>
      <c r="AB184" s="363"/>
      <c r="AC184" s="363"/>
      <c r="AD184" s="83"/>
    </row>
    <row r="185" spans="1:30" ht="18" hidden="1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>
        <f t="shared" si="6"/>
        <v>0</v>
      </c>
      <c r="L185" s="87">
        <f t="shared" si="7"/>
        <v>0</v>
      </c>
      <c r="M185" s="46">
        <f t="shared" si="8"/>
        <v>0</v>
      </c>
      <c r="N185" s="397"/>
      <c r="O185" s="397"/>
      <c r="P185" s="365"/>
      <c r="Q185" s="397"/>
      <c r="R185" s="365"/>
      <c r="S185" s="365"/>
      <c r="T185" s="365"/>
      <c r="U185" s="365"/>
      <c r="V185" s="365"/>
      <c r="W185" s="365"/>
      <c r="X185" s="365"/>
      <c r="Y185" s="363"/>
      <c r="Z185" s="363"/>
      <c r="AA185" s="363"/>
      <c r="AB185" s="363"/>
      <c r="AC185" s="363"/>
      <c r="AD185" s="83"/>
    </row>
    <row r="186" spans="1:30" ht="18" hidden="1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>
        <f t="shared" si="6"/>
        <v>0</v>
      </c>
      <c r="L186" s="87">
        <f t="shared" si="7"/>
        <v>0</v>
      </c>
      <c r="M186" s="46">
        <f t="shared" si="8"/>
        <v>0</v>
      </c>
      <c r="N186" s="397"/>
      <c r="O186" s="397"/>
      <c r="P186" s="365"/>
      <c r="Q186" s="397"/>
      <c r="R186" s="380"/>
      <c r="S186" s="380"/>
      <c r="T186" s="380"/>
      <c r="U186" s="380"/>
      <c r="V186" s="380"/>
      <c r="W186" s="380"/>
      <c r="X186" s="380"/>
      <c r="Y186" s="363"/>
      <c r="Z186" s="363"/>
      <c r="AA186" s="363"/>
      <c r="AB186" s="363"/>
      <c r="AC186" s="363"/>
      <c r="AD186" s="83"/>
    </row>
    <row r="187" spans="1:30" ht="18" customHeight="1">
      <c r="A187" s="104">
        <v>10</v>
      </c>
      <c r="B187" s="183" t="s">
        <v>292</v>
      </c>
      <c r="C187" s="101" t="s">
        <v>293</v>
      </c>
      <c r="D187" s="126">
        <v>71400180401</v>
      </c>
      <c r="E187" s="127" t="s">
        <v>271</v>
      </c>
      <c r="F187" s="128" t="s">
        <v>294</v>
      </c>
      <c r="G187" s="186">
        <v>1</v>
      </c>
      <c r="H187" s="148">
        <v>15</v>
      </c>
      <c r="I187" s="149">
        <v>60</v>
      </c>
      <c r="J187" s="80">
        <v>47</v>
      </c>
      <c r="K187" s="87">
        <f t="shared" si="6"/>
        <v>1.2</v>
      </c>
      <c r="L187" s="87">
        <f t="shared" si="7"/>
        <v>1.2</v>
      </c>
      <c r="M187" s="46">
        <f t="shared" si="8"/>
        <v>72</v>
      </c>
      <c r="N187" s="396">
        <v>67.5</v>
      </c>
      <c r="O187" s="396">
        <v>0</v>
      </c>
      <c r="P187" s="381">
        <f>SUM(M187:M207)+N187+O187</f>
        <v>957.09999999999991</v>
      </c>
      <c r="Q187" s="396">
        <v>0</v>
      </c>
      <c r="R187" s="381">
        <v>44</v>
      </c>
      <c r="S187" s="387">
        <v>450</v>
      </c>
      <c r="T187" s="383">
        <v>450</v>
      </c>
      <c r="U187" s="387">
        <v>112</v>
      </c>
      <c r="V187" s="385">
        <v>112</v>
      </c>
      <c r="W187" s="387">
        <v>56</v>
      </c>
      <c r="X187" s="383">
        <v>56</v>
      </c>
      <c r="Y187" s="394">
        <f t="shared" ref="Y187" si="13">ROUND((P187-T187),1)</f>
        <v>507.1</v>
      </c>
      <c r="Z187" s="377">
        <f>IF(OR(SUM(V187:V207)="",SUM(Q187:Q207)=""),0,IF(OR(SUM(U187:U207)=320,SUM(V187:V207)&gt;0),ROUND((SUM(Q187:Q207)-SUM(V187:V207)),1),0))</f>
        <v>-112</v>
      </c>
      <c r="AA187" s="377">
        <f>IF(OR(SUM(X187:X207)="",SUM(R187:R207)=""),0,IF(OR(SUM(W187:W207)=160,SUM(X187:X207)&gt;0),ROUND((SUM(R187:R207)-SUM(X187:X207)),1),0))</f>
        <v>-12</v>
      </c>
      <c r="AB187" s="405"/>
      <c r="AC187" s="391">
        <f>SUM(Y187:AA207)</f>
        <v>383.1</v>
      </c>
      <c r="AD187" s="83"/>
    </row>
    <row r="188" spans="1:30" ht="18" customHeight="1">
      <c r="A188" s="121"/>
      <c r="B188" s="109"/>
      <c r="C188" s="110"/>
      <c r="D188" s="126">
        <v>71400174201</v>
      </c>
      <c r="E188" s="127" t="s">
        <v>274</v>
      </c>
      <c r="F188" s="128" t="s">
        <v>249</v>
      </c>
      <c r="G188" s="186">
        <v>1</v>
      </c>
      <c r="H188" s="148">
        <v>18</v>
      </c>
      <c r="I188" s="149">
        <v>54</v>
      </c>
      <c r="J188" s="80">
        <v>70</v>
      </c>
      <c r="K188" s="87">
        <f t="shared" si="6"/>
        <v>1.3</v>
      </c>
      <c r="L188" s="87">
        <f t="shared" si="7"/>
        <v>1.2</v>
      </c>
      <c r="M188" s="46">
        <f t="shared" si="8"/>
        <v>72</v>
      </c>
      <c r="N188" s="397"/>
      <c r="O188" s="397"/>
      <c r="P188" s="365"/>
      <c r="Q188" s="397"/>
      <c r="R188" s="365"/>
      <c r="S188" s="365"/>
      <c r="T188" s="365"/>
      <c r="U188" s="365"/>
      <c r="V188" s="365"/>
      <c r="W188" s="365"/>
      <c r="X188" s="365"/>
      <c r="Y188" s="363"/>
      <c r="Z188" s="363"/>
      <c r="AA188" s="363"/>
      <c r="AB188" s="363"/>
      <c r="AC188" s="363"/>
      <c r="AD188" s="83"/>
    </row>
    <row r="189" spans="1:30" ht="18" customHeight="1">
      <c r="A189" s="121"/>
      <c r="B189" s="109"/>
      <c r="C189" s="110"/>
      <c r="D189" s="126">
        <v>21100180601</v>
      </c>
      <c r="E189" s="127" t="s">
        <v>295</v>
      </c>
      <c r="F189" s="128" t="s">
        <v>172</v>
      </c>
      <c r="G189" s="186">
        <v>1</v>
      </c>
      <c r="H189" s="148">
        <v>15</v>
      </c>
      <c r="I189" s="149"/>
      <c r="J189" s="80">
        <v>67</v>
      </c>
      <c r="K189" s="87">
        <f t="shared" si="6"/>
        <v>1.3</v>
      </c>
      <c r="L189" s="87">
        <f t="shared" si="7"/>
        <v>0</v>
      </c>
      <c r="M189" s="46">
        <f t="shared" si="8"/>
        <v>19.5</v>
      </c>
      <c r="N189" s="397"/>
      <c r="O189" s="397"/>
      <c r="P189" s="365"/>
      <c r="Q189" s="397"/>
      <c r="R189" s="365"/>
      <c r="S189" s="365"/>
      <c r="T189" s="365"/>
      <c r="U189" s="365"/>
      <c r="V189" s="365"/>
      <c r="W189" s="365"/>
      <c r="X189" s="365"/>
      <c r="Y189" s="363"/>
      <c r="Z189" s="363"/>
      <c r="AA189" s="363"/>
      <c r="AB189" s="363"/>
      <c r="AC189" s="363"/>
      <c r="AD189" s="83"/>
    </row>
    <row r="190" spans="1:30" s="225" customFormat="1" ht="18" customHeight="1">
      <c r="A190" s="121"/>
      <c r="B190" s="109"/>
      <c r="C190" s="110"/>
      <c r="D190" s="126">
        <v>21100180601</v>
      </c>
      <c r="E190" s="127" t="s">
        <v>474</v>
      </c>
      <c r="F190" s="128" t="s">
        <v>472</v>
      </c>
      <c r="G190" s="186">
        <v>1</v>
      </c>
      <c r="H190" s="148"/>
      <c r="I190" s="149">
        <v>30</v>
      </c>
      <c r="J190" s="80">
        <v>67</v>
      </c>
      <c r="K190" s="87">
        <f t="shared" si="6"/>
        <v>0</v>
      </c>
      <c r="L190" s="87">
        <f t="shared" si="7"/>
        <v>1.2</v>
      </c>
      <c r="M190" s="46">
        <f t="shared" si="8"/>
        <v>27</v>
      </c>
      <c r="N190" s="397"/>
      <c r="O190" s="397"/>
      <c r="P190" s="380"/>
      <c r="Q190" s="397"/>
      <c r="R190" s="380"/>
      <c r="S190" s="380"/>
      <c r="T190" s="380"/>
      <c r="U190" s="380"/>
      <c r="V190" s="380"/>
      <c r="W190" s="380"/>
      <c r="X190" s="380"/>
      <c r="Y190" s="363"/>
      <c r="Z190" s="363"/>
      <c r="AA190" s="363"/>
      <c r="AB190" s="363"/>
      <c r="AC190" s="363"/>
      <c r="AD190" s="83"/>
    </row>
    <row r="191" spans="1:30" s="225" customFormat="1" ht="18" customHeight="1">
      <c r="A191" s="121"/>
      <c r="B191" s="109"/>
      <c r="C191" s="110"/>
      <c r="D191" s="126">
        <v>21100180601</v>
      </c>
      <c r="E191" s="127" t="s">
        <v>475</v>
      </c>
      <c r="F191" s="128" t="s">
        <v>473</v>
      </c>
      <c r="G191" s="186">
        <v>1</v>
      </c>
      <c r="H191" s="148"/>
      <c r="I191" s="149">
        <v>30</v>
      </c>
      <c r="J191" s="80">
        <v>67</v>
      </c>
      <c r="K191" s="87">
        <f t="shared" si="6"/>
        <v>0</v>
      </c>
      <c r="L191" s="87">
        <f t="shared" si="7"/>
        <v>1.2</v>
      </c>
      <c r="M191" s="46">
        <f t="shared" si="8"/>
        <v>27</v>
      </c>
      <c r="N191" s="397"/>
      <c r="O191" s="397"/>
      <c r="P191" s="380"/>
      <c r="Q191" s="397"/>
      <c r="R191" s="380"/>
      <c r="S191" s="380"/>
      <c r="T191" s="380"/>
      <c r="U191" s="380"/>
      <c r="V191" s="380"/>
      <c r="W191" s="380"/>
      <c r="X191" s="380"/>
      <c r="Y191" s="363"/>
      <c r="Z191" s="363"/>
      <c r="AA191" s="363"/>
      <c r="AB191" s="363"/>
      <c r="AC191" s="363"/>
      <c r="AD191" s="83"/>
    </row>
    <row r="192" spans="1:30" ht="18" customHeight="1">
      <c r="A192" s="121"/>
      <c r="B192" s="109"/>
      <c r="C192" s="110"/>
      <c r="D192" s="126">
        <v>21100180701</v>
      </c>
      <c r="E192" s="127" t="s">
        <v>296</v>
      </c>
      <c r="F192" s="128" t="s">
        <v>172</v>
      </c>
      <c r="G192" s="186">
        <v>1</v>
      </c>
      <c r="H192" s="148">
        <v>15</v>
      </c>
      <c r="I192" s="149"/>
      <c r="J192" s="80">
        <v>67</v>
      </c>
      <c r="K192" s="87">
        <f t="shared" si="6"/>
        <v>1.3</v>
      </c>
      <c r="L192" s="87">
        <f t="shared" si="7"/>
        <v>0</v>
      </c>
      <c r="M192" s="46">
        <f t="shared" si="8"/>
        <v>19.5</v>
      </c>
      <c r="N192" s="397"/>
      <c r="O192" s="397"/>
      <c r="P192" s="365"/>
      <c r="Q192" s="397"/>
      <c r="R192" s="365"/>
      <c r="S192" s="365"/>
      <c r="T192" s="365"/>
      <c r="U192" s="365"/>
      <c r="V192" s="365"/>
      <c r="W192" s="365"/>
      <c r="X192" s="365"/>
      <c r="Y192" s="363"/>
      <c r="Z192" s="363"/>
      <c r="AA192" s="363"/>
      <c r="AB192" s="363"/>
      <c r="AC192" s="363"/>
      <c r="AD192" s="83"/>
    </row>
    <row r="193" spans="1:30" s="225" customFormat="1" ht="18" customHeight="1">
      <c r="A193" s="121"/>
      <c r="B193" s="109"/>
      <c r="C193" s="110"/>
      <c r="D193" s="126">
        <v>21100180701</v>
      </c>
      <c r="E193" s="127" t="s">
        <v>476</v>
      </c>
      <c r="F193" s="128" t="s">
        <v>472</v>
      </c>
      <c r="G193" s="186">
        <v>1</v>
      </c>
      <c r="H193" s="148"/>
      <c r="I193" s="149">
        <v>30</v>
      </c>
      <c r="J193" s="80">
        <v>67</v>
      </c>
      <c r="K193" s="87">
        <f t="shared" si="6"/>
        <v>0</v>
      </c>
      <c r="L193" s="87">
        <f t="shared" si="7"/>
        <v>1.2</v>
      </c>
      <c r="M193" s="46">
        <f t="shared" si="8"/>
        <v>27</v>
      </c>
      <c r="N193" s="397"/>
      <c r="O193" s="397"/>
      <c r="P193" s="380"/>
      <c r="Q193" s="397"/>
      <c r="R193" s="380"/>
      <c r="S193" s="380"/>
      <c r="T193" s="380"/>
      <c r="U193" s="380"/>
      <c r="V193" s="380"/>
      <c r="W193" s="380"/>
      <c r="X193" s="380"/>
      <c r="Y193" s="363"/>
      <c r="Z193" s="363"/>
      <c r="AA193" s="363"/>
      <c r="AB193" s="363"/>
      <c r="AC193" s="363"/>
      <c r="AD193" s="83"/>
    </row>
    <row r="194" spans="1:30" s="225" customFormat="1" ht="18" customHeight="1">
      <c r="A194" s="121"/>
      <c r="B194" s="109"/>
      <c r="C194" s="110"/>
      <c r="D194" s="126">
        <v>21100180701</v>
      </c>
      <c r="E194" s="127" t="s">
        <v>477</v>
      </c>
      <c r="F194" s="128" t="s">
        <v>473</v>
      </c>
      <c r="G194" s="186">
        <v>1</v>
      </c>
      <c r="H194" s="148"/>
      <c r="I194" s="149">
        <v>30</v>
      </c>
      <c r="J194" s="80">
        <v>67</v>
      </c>
      <c r="K194" s="87">
        <f t="shared" si="6"/>
        <v>0</v>
      </c>
      <c r="L194" s="87">
        <f t="shared" si="7"/>
        <v>1.2</v>
      </c>
      <c r="M194" s="46">
        <f t="shared" si="8"/>
        <v>27</v>
      </c>
      <c r="N194" s="397"/>
      <c r="O194" s="397"/>
      <c r="P194" s="380"/>
      <c r="Q194" s="397"/>
      <c r="R194" s="380"/>
      <c r="S194" s="380"/>
      <c r="T194" s="380"/>
      <c r="U194" s="380"/>
      <c r="V194" s="380"/>
      <c r="W194" s="380"/>
      <c r="X194" s="380"/>
      <c r="Y194" s="363"/>
      <c r="Z194" s="363"/>
      <c r="AA194" s="363"/>
      <c r="AB194" s="363"/>
      <c r="AC194" s="363"/>
      <c r="AD194" s="83"/>
    </row>
    <row r="195" spans="1:30" ht="18" customHeight="1">
      <c r="A195" s="121"/>
      <c r="B195" s="109"/>
      <c r="C195" s="110"/>
      <c r="D195" s="126">
        <v>71400119908</v>
      </c>
      <c r="E195" s="127" t="s">
        <v>161</v>
      </c>
      <c r="F195" s="128" t="s">
        <v>297</v>
      </c>
      <c r="G195" s="186">
        <v>1</v>
      </c>
      <c r="H195" s="148">
        <v>30</v>
      </c>
      <c r="I195" s="149">
        <v>60</v>
      </c>
      <c r="J195" s="80">
        <v>52</v>
      </c>
      <c r="K195" s="87">
        <f t="shared" si="6"/>
        <v>1.2</v>
      </c>
      <c r="L195" s="87">
        <f t="shared" si="7"/>
        <v>1.2</v>
      </c>
      <c r="M195" s="46">
        <f t="shared" si="8"/>
        <v>90</v>
      </c>
      <c r="N195" s="397"/>
      <c r="O195" s="397"/>
      <c r="P195" s="365"/>
      <c r="Q195" s="397"/>
      <c r="R195" s="365"/>
      <c r="S195" s="365"/>
      <c r="T195" s="365"/>
      <c r="U195" s="365"/>
      <c r="V195" s="365"/>
      <c r="W195" s="365"/>
      <c r="X195" s="365"/>
      <c r="Y195" s="363"/>
      <c r="Z195" s="363"/>
      <c r="AA195" s="363"/>
      <c r="AB195" s="363"/>
      <c r="AC195" s="363"/>
      <c r="AD195" s="83"/>
    </row>
    <row r="196" spans="1:30" ht="18" customHeight="1">
      <c r="A196" s="121"/>
      <c r="B196" s="109"/>
      <c r="C196" s="110"/>
      <c r="D196" s="126">
        <v>71400119911</v>
      </c>
      <c r="E196" s="127" t="s">
        <v>298</v>
      </c>
      <c r="F196" s="128" t="s">
        <v>299</v>
      </c>
      <c r="G196" s="186">
        <v>1</v>
      </c>
      <c r="H196" s="148">
        <v>30</v>
      </c>
      <c r="I196" s="149">
        <v>60</v>
      </c>
      <c r="J196" s="80">
        <v>49</v>
      </c>
      <c r="K196" s="87">
        <f t="shared" si="6"/>
        <v>1.2</v>
      </c>
      <c r="L196" s="87">
        <f t="shared" si="7"/>
        <v>1.2</v>
      </c>
      <c r="M196" s="46">
        <f t="shared" si="8"/>
        <v>90</v>
      </c>
      <c r="N196" s="397"/>
      <c r="O196" s="397"/>
      <c r="P196" s="365"/>
      <c r="Q196" s="397"/>
      <c r="R196" s="365"/>
      <c r="S196" s="365"/>
      <c r="T196" s="365"/>
      <c r="U196" s="365"/>
      <c r="V196" s="365"/>
      <c r="W196" s="365"/>
      <c r="X196" s="365"/>
      <c r="Y196" s="363"/>
      <c r="Z196" s="363"/>
      <c r="AA196" s="363"/>
      <c r="AB196" s="363"/>
      <c r="AC196" s="363"/>
      <c r="AD196" s="83"/>
    </row>
    <row r="197" spans="1:30" ht="18" customHeight="1">
      <c r="A197" s="121"/>
      <c r="B197" s="109"/>
      <c r="C197" s="110"/>
      <c r="D197" s="126"/>
      <c r="E197" s="127" t="s">
        <v>352</v>
      </c>
      <c r="F197" s="128" t="s">
        <v>172</v>
      </c>
      <c r="G197" s="186">
        <v>2</v>
      </c>
      <c r="H197" s="148">
        <v>30</v>
      </c>
      <c r="I197" s="149"/>
      <c r="J197" s="80">
        <v>60</v>
      </c>
      <c r="K197" s="87">
        <f t="shared" ref="K197:K260" si="14">IF(OR(LEFT(E197,2)="ĐA",LEFT(E197,2)="DA",LEFT(E197,5)="Đồ án",LEFT(E197,5)="Đồán ",LEFT(E197,9)="Sinh hoạt",LEFT(E197,9)="sinh hoạt",LEFT(E197,6)="Cố vấn",LEFT(E197,6)="cố vấn",LEFT(E197,4)="cvht",LEFT(E197,4)="CVHT",LEFT(E197,4)="shcn",LEFT(E197,4)="SHCN"),0,(IF(AND(H197&gt;0,J197&gt;0),IF(J197&gt;60,1.3,IF(J197&gt;35,1.2,1)),0)))</f>
        <v>1.2</v>
      </c>
      <c r="L197" s="87">
        <f t="shared" ref="L197:L260" si="15">IF(OR(LEFT(E197,2)="ĐA",LEFT(E197,2)="DA",LEFT(E197,5)="Đồ án",LEFT(E197,5)="Đồán "),0,IF(AND(J197&gt;0,I197&gt;0),IF(AND(OR(LEFT(E197,4)="GDQP",LEFT(E197,4)="gdqp",LEFT(E197,19)="Giáo dục quốc phòng"),J197&gt;50),1.3,IF(J197&gt;35,1.2,IF(J197&gt;29,1.1,1))),0))</f>
        <v>0</v>
      </c>
      <c r="M197" s="46">
        <f t="shared" ref="M197:M260" si="16">ROUND(IF(OR(LEFT(E197,2)="ĐA",LEFT(E197,2)="DA",LEFT(E197,5)="Đồ án",LEFT(E197,5)="Đồán "),J197*0.5,(IF(H197&gt;0,H197*K197,"0")+IF(I197&gt;0,(I197*0.75)*L197,"0"))),1)</f>
        <v>36</v>
      </c>
      <c r="N197" s="397"/>
      <c r="O197" s="397"/>
      <c r="P197" s="365"/>
      <c r="Q197" s="397"/>
      <c r="R197" s="365"/>
      <c r="S197" s="365"/>
      <c r="T197" s="365"/>
      <c r="U197" s="365"/>
      <c r="V197" s="365"/>
      <c r="W197" s="365"/>
      <c r="X197" s="365"/>
      <c r="Y197" s="363"/>
      <c r="Z197" s="363"/>
      <c r="AA197" s="363"/>
      <c r="AB197" s="363"/>
      <c r="AC197" s="363"/>
      <c r="AD197" s="83"/>
    </row>
    <row r="198" spans="1:30" s="206" customFormat="1" ht="18" customHeight="1">
      <c r="A198" s="121"/>
      <c r="B198" s="109"/>
      <c r="C198" s="110"/>
      <c r="D198" s="126"/>
      <c r="E198" s="127" t="s">
        <v>360</v>
      </c>
      <c r="F198" s="128" t="s">
        <v>172</v>
      </c>
      <c r="G198" s="186">
        <v>2</v>
      </c>
      <c r="H198" s="148"/>
      <c r="I198" s="149">
        <v>30</v>
      </c>
      <c r="J198" s="80">
        <v>30</v>
      </c>
      <c r="K198" s="87">
        <f t="shared" si="14"/>
        <v>0</v>
      </c>
      <c r="L198" s="87">
        <f t="shared" si="15"/>
        <v>1.1000000000000001</v>
      </c>
      <c r="M198" s="46">
        <f t="shared" si="16"/>
        <v>24.8</v>
      </c>
      <c r="N198" s="397"/>
      <c r="O198" s="397"/>
      <c r="P198" s="380"/>
      <c r="Q198" s="397"/>
      <c r="R198" s="380"/>
      <c r="S198" s="380"/>
      <c r="T198" s="380"/>
      <c r="U198" s="380"/>
      <c r="V198" s="380"/>
      <c r="W198" s="380"/>
      <c r="X198" s="380"/>
      <c r="Y198" s="363"/>
      <c r="Z198" s="363"/>
      <c r="AA198" s="363"/>
      <c r="AB198" s="363"/>
      <c r="AC198" s="363"/>
      <c r="AD198" s="83"/>
    </row>
    <row r="199" spans="1:30" s="206" customFormat="1" ht="18" customHeight="1">
      <c r="A199" s="121"/>
      <c r="B199" s="109"/>
      <c r="C199" s="110"/>
      <c r="D199" s="126"/>
      <c r="E199" s="127" t="s">
        <v>361</v>
      </c>
      <c r="F199" s="128" t="s">
        <v>172</v>
      </c>
      <c r="G199" s="186">
        <v>2</v>
      </c>
      <c r="H199" s="148"/>
      <c r="I199" s="149">
        <v>30</v>
      </c>
      <c r="J199" s="80">
        <v>30</v>
      </c>
      <c r="K199" s="87">
        <f t="shared" si="14"/>
        <v>0</v>
      </c>
      <c r="L199" s="87">
        <f t="shared" si="15"/>
        <v>1.1000000000000001</v>
      </c>
      <c r="M199" s="46">
        <f t="shared" si="16"/>
        <v>24.8</v>
      </c>
      <c r="N199" s="397"/>
      <c r="O199" s="397"/>
      <c r="P199" s="380"/>
      <c r="Q199" s="397"/>
      <c r="R199" s="380"/>
      <c r="S199" s="380"/>
      <c r="T199" s="380"/>
      <c r="U199" s="380"/>
      <c r="V199" s="380"/>
      <c r="W199" s="380"/>
      <c r="X199" s="380"/>
      <c r="Y199" s="363"/>
      <c r="Z199" s="363"/>
      <c r="AA199" s="363"/>
      <c r="AB199" s="363"/>
      <c r="AC199" s="363"/>
      <c r="AD199" s="83"/>
    </row>
    <row r="200" spans="1:30" ht="18" customHeight="1">
      <c r="A200" s="121"/>
      <c r="B200" s="109"/>
      <c r="C200" s="110"/>
      <c r="D200" s="126"/>
      <c r="E200" s="127" t="s">
        <v>353</v>
      </c>
      <c r="F200" s="128" t="s">
        <v>172</v>
      </c>
      <c r="G200" s="186">
        <v>2</v>
      </c>
      <c r="H200" s="148">
        <v>15</v>
      </c>
      <c r="I200" s="149"/>
      <c r="J200" s="80">
        <v>60</v>
      </c>
      <c r="K200" s="87">
        <f t="shared" si="14"/>
        <v>1.2</v>
      </c>
      <c r="L200" s="87">
        <f t="shared" si="15"/>
        <v>0</v>
      </c>
      <c r="M200" s="46">
        <f t="shared" si="16"/>
        <v>18</v>
      </c>
      <c r="N200" s="397"/>
      <c r="O200" s="397"/>
      <c r="P200" s="380"/>
      <c r="Q200" s="397"/>
      <c r="R200" s="380"/>
      <c r="S200" s="380"/>
      <c r="T200" s="380"/>
      <c r="U200" s="380"/>
      <c r="V200" s="380"/>
      <c r="W200" s="380"/>
      <c r="X200" s="380"/>
      <c r="Y200" s="363"/>
      <c r="Z200" s="363"/>
      <c r="AA200" s="363"/>
      <c r="AB200" s="363"/>
      <c r="AC200" s="363"/>
      <c r="AD200" s="83"/>
    </row>
    <row r="201" spans="1:30" ht="18" customHeight="1">
      <c r="A201" s="121"/>
      <c r="B201" s="109"/>
      <c r="C201" s="110"/>
      <c r="D201" s="126"/>
      <c r="E201" s="127" t="s">
        <v>362</v>
      </c>
      <c r="F201" s="128" t="s">
        <v>172</v>
      </c>
      <c r="G201" s="186">
        <v>2</v>
      </c>
      <c r="H201" s="148"/>
      <c r="I201" s="149">
        <v>60</v>
      </c>
      <c r="J201" s="80">
        <v>30</v>
      </c>
      <c r="K201" s="87">
        <f t="shared" si="14"/>
        <v>0</v>
      </c>
      <c r="L201" s="87">
        <f t="shared" si="15"/>
        <v>1.1000000000000001</v>
      </c>
      <c r="M201" s="46">
        <f t="shared" si="16"/>
        <v>49.5</v>
      </c>
      <c r="N201" s="397"/>
      <c r="O201" s="397"/>
      <c r="P201" s="380"/>
      <c r="Q201" s="397"/>
      <c r="R201" s="380"/>
      <c r="S201" s="380"/>
      <c r="T201" s="380"/>
      <c r="U201" s="380"/>
      <c r="V201" s="380"/>
      <c r="W201" s="380"/>
      <c r="X201" s="380"/>
      <c r="Y201" s="363"/>
      <c r="Z201" s="363"/>
      <c r="AA201" s="363"/>
      <c r="AB201" s="363"/>
      <c r="AC201" s="363"/>
      <c r="AD201" s="83"/>
    </row>
    <row r="202" spans="1:30" ht="18" customHeight="1">
      <c r="A202" s="121"/>
      <c r="B202" s="109"/>
      <c r="C202" s="110"/>
      <c r="D202" s="126"/>
      <c r="E202" s="127" t="s">
        <v>363</v>
      </c>
      <c r="F202" s="128" t="s">
        <v>172</v>
      </c>
      <c r="G202" s="186">
        <v>2</v>
      </c>
      <c r="H202" s="148"/>
      <c r="I202" s="149">
        <v>60</v>
      </c>
      <c r="J202" s="80">
        <v>30</v>
      </c>
      <c r="K202" s="87">
        <f t="shared" si="14"/>
        <v>0</v>
      </c>
      <c r="L202" s="87">
        <f t="shared" si="15"/>
        <v>1.1000000000000001</v>
      </c>
      <c r="M202" s="46">
        <f t="shared" si="16"/>
        <v>49.5</v>
      </c>
      <c r="N202" s="397"/>
      <c r="O202" s="397"/>
      <c r="P202" s="380"/>
      <c r="Q202" s="397"/>
      <c r="R202" s="380"/>
      <c r="S202" s="380"/>
      <c r="T202" s="380"/>
      <c r="U202" s="380"/>
      <c r="V202" s="380"/>
      <c r="W202" s="380"/>
      <c r="X202" s="380"/>
      <c r="Y202" s="363"/>
      <c r="Z202" s="363"/>
      <c r="AA202" s="363"/>
      <c r="AB202" s="363"/>
      <c r="AC202" s="363"/>
      <c r="AD202" s="83"/>
    </row>
    <row r="203" spans="1:30" ht="18" customHeight="1">
      <c r="A203" s="121"/>
      <c r="B203" s="109"/>
      <c r="C203" s="110"/>
      <c r="D203" s="126"/>
      <c r="E203" s="127" t="s">
        <v>352</v>
      </c>
      <c r="F203" s="128" t="s">
        <v>294</v>
      </c>
      <c r="G203" s="186">
        <v>2</v>
      </c>
      <c r="H203" s="148">
        <v>30</v>
      </c>
      <c r="I203" s="149">
        <v>30</v>
      </c>
      <c r="J203" s="80">
        <v>40</v>
      </c>
      <c r="K203" s="87">
        <f t="shared" si="14"/>
        <v>1.2</v>
      </c>
      <c r="L203" s="87">
        <f t="shared" si="15"/>
        <v>1.2</v>
      </c>
      <c r="M203" s="46">
        <f t="shared" si="16"/>
        <v>63</v>
      </c>
      <c r="N203" s="397"/>
      <c r="O203" s="397"/>
      <c r="P203" s="380"/>
      <c r="Q203" s="397"/>
      <c r="R203" s="380"/>
      <c r="S203" s="380"/>
      <c r="T203" s="380"/>
      <c r="U203" s="380"/>
      <c r="V203" s="380"/>
      <c r="W203" s="380"/>
      <c r="X203" s="380"/>
      <c r="Y203" s="363"/>
      <c r="Z203" s="363"/>
      <c r="AA203" s="363"/>
      <c r="AB203" s="363"/>
      <c r="AC203" s="363"/>
      <c r="AD203" s="83"/>
    </row>
    <row r="204" spans="1:30" ht="18" customHeight="1">
      <c r="A204" s="121"/>
      <c r="B204" s="109"/>
      <c r="C204" s="110"/>
      <c r="D204" s="126"/>
      <c r="E204" s="127" t="s">
        <v>353</v>
      </c>
      <c r="F204" s="128" t="s">
        <v>294</v>
      </c>
      <c r="G204" s="186">
        <v>2</v>
      </c>
      <c r="H204" s="148">
        <v>15</v>
      </c>
      <c r="I204" s="149">
        <v>30</v>
      </c>
      <c r="J204" s="80">
        <v>40</v>
      </c>
      <c r="K204" s="87">
        <f t="shared" si="14"/>
        <v>1.2</v>
      </c>
      <c r="L204" s="87">
        <f t="shared" si="15"/>
        <v>1.2</v>
      </c>
      <c r="M204" s="46">
        <f t="shared" si="16"/>
        <v>45</v>
      </c>
      <c r="N204" s="397"/>
      <c r="O204" s="397"/>
      <c r="P204" s="380"/>
      <c r="Q204" s="397"/>
      <c r="R204" s="380"/>
      <c r="S204" s="380"/>
      <c r="T204" s="380"/>
      <c r="U204" s="380"/>
      <c r="V204" s="380"/>
      <c r="W204" s="380"/>
      <c r="X204" s="380"/>
      <c r="Y204" s="363"/>
      <c r="Z204" s="363"/>
      <c r="AA204" s="363"/>
      <c r="AB204" s="363"/>
      <c r="AC204" s="363"/>
      <c r="AD204" s="83"/>
    </row>
    <row r="205" spans="1:30" ht="18" customHeight="1">
      <c r="A205" s="121"/>
      <c r="B205" s="109"/>
      <c r="C205" s="110"/>
      <c r="D205" s="126"/>
      <c r="E205" s="127" t="s">
        <v>352</v>
      </c>
      <c r="F205" s="128" t="s">
        <v>272</v>
      </c>
      <c r="G205" s="186">
        <v>2</v>
      </c>
      <c r="H205" s="148">
        <v>30</v>
      </c>
      <c r="I205" s="149">
        <v>30</v>
      </c>
      <c r="J205" s="80">
        <v>40</v>
      </c>
      <c r="K205" s="87">
        <f t="shared" si="14"/>
        <v>1.2</v>
      </c>
      <c r="L205" s="87">
        <f t="shared" si="15"/>
        <v>1.2</v>
      </c>
      <c r="M205" s="46">
        <f t="shared" si="16"/>
        <v>63</v>
      </c>
      <c r="N205" s="397"/>
      <c r="O205" s="397"/>
      <c r="P205" s="365"/>
      <c r="Q205" s="397"/>
      <c r="R205" s="365"/>
      <c r="S205" s="365"/>
      <c r="T205" s="365"/>
      <c r="U205" s="365"/>
      <c r="V205" s="365"/>
      <c r="W205" s="365"/>
      <c r="X205" s="365"/>
      <c r="Y205" s="363"/>
      <c r="Z205" s="363"/>
      <c r="AA205" s="363"/>
      <c r="AB205" s="363"/>
      <c r="AC205" s="363"/>
      <c r="AD205" s="83"/>
    </row>
    <row r="206" spans="1:30" s="225" customFormat="1" ht="18" customHeight="1">
      <c r="A206" s="121"/>
      <c r="B206" s="109"/>
      <c r="C206" s="110"/>
      <c r="D206" s="126"/>
      <c r="E206" s="127" t="s">
        <v>353</v>
      </c>
      <c r="F206" s="128" t="s">
        <v>272</v>
      </c>
      <c r="G206" s="186">
        <v>2</v>
      </c>
      <c r="H206" s="148">
        <v>15</v>
      </c>
      <c r="I206" s="149">
        <v>30</v>
      </c>
      <c r="J206" s="80">
        <v>40</v>
      </c>
      <c r="K206" s="87">
        <f t="shared" si="14"/>
        <v>1.2</v>
      </c>
      <c r="L206" s="87">
        <f t="shared" si="15"/>
        <v>1.2</v>
      </c>
      <c r="M206" s="46">
        <f t="shared" si="16"/>
        <v>45</v>
      </c>
      <c r="N206" s="397"/>
      <c r="O206" s="397"/>
      <c r="P206" s="380"/>
      <c r="Q206" s="397"/>
      <c r="R206" s="380"/>
      <c r="S206" s="380"/>
      <c r="T206" s="380"/>
      <c r="U206" s="380"/>
      <c r="V206" s="380"/>
      <c r="W206" s="380"/>
      <c r="X206" s="380"/>
      <c r="Y206" s="363"/>
      <c r="Z206" s="363"/>
      <c r="AA206" s="363"/>
      <c r="AB206" s="363"/>
      <c r="AC206" s="363"/>
      <c r="AD206" s="83"/>
    </row>
    <row r="207" spans="1:30" ht="18" customHeight="1">
      <c r="A207" s="121"/>
      <c r="B207" s="109"/>
      <c r="C207" s="110"/>
      <c r="D207" s="126"/>
      <c r="E207" s="127" t="s">
        <v>218</v>
      </c>
      <c r="F207" s="128" t="s">
        <v>472</v>
      </c>
      <c r="G207" s="186"/>
      <c r="H207" s="148"/>
      <c r="I207" s="149"/>
      <c r="J207" s="80"/>
      <c r="K207" s="87">
        <f t="shared" si="14"/>
        <v>0</v>
      </c>
      <c r="L207" s="87">
        <f t="shared" si="15"/>
        <v>0</v>
      </c>
      <c r="M207" s="46">
        <f t="shared" si="16"/>
        <v>0</v>
      </c>
      <c r="N207" s="397"/>
      <c r="O207" s="397"/>
      <c r="P207" s="365"/>
      <c r="Q207" s="397"/>
      <c r="R207" s="365"/>
      <c r="S207" s="365"/>
      <c r="T207" s="365"/>
      <c r="U207" s="365"/>
      <c r="V207" s="365"/>
      <c r="W207" s="365"/>
      <c r="X207" s="365"/>
      <c r="Y207" s="363"/>
      <c r="Z207" s="363"/>
      <c r="AA207" s="363"/>
      <c r="AB207" s="363"/>
      <c r="AC207" s="363"/>
      <c r="AD207" s="83"/>
    </row>
    <row r="208" spans="1:30" ht="18" customHeight="1">
      <c r="A208" s="104">
        <v>11</v>
      </c>
      <c r="B208" s="91" t="s">
        <v>94</v>
      </c>
      <c r="C208" s="101" t="s">
        <v>95</v>
      </c>
      <c r="D208" s="42">
        <v>41000092601</v>
      </c>
      <c r="E208" s="43" t="s">
        <v>240</v>
      </c>
      <c r="F208" s="44" t="s">
        <v>159</v>
      </c>
      <c r="G208" s="74">
        <v>1</v>
      </c>
      <c r="H208" s="140">
        <v>15</v>
      </c>
      <c r="I208" s="140">
        <v>30</v>
      </c>
      <c r="J208" s="80">
        <v>31</v>
      </c>
      <c r="K208" s="87">
        <f t="shared" si="14"/>
        <v>1</v>
      </c>
      <c r="L208" s="87">
        <f t="shared" si="15"/>
        <v>1.1000000000000001</v>
      </c>
      <c r="M208" s="46">
        <f t="shared" si="16"/>
        <v>39.799999999999997</v>
      </c>
      <c r="N208" s="396">
        <v>67.5</v>
      </c>
      <c r="O208" s="396">
        <v>0</v>
      </c>
      <c r="P208" s="381">
        <f>SUM(M208:M225)+N208+O208</f>
        <v>807.8</v>
      </c>
      <c r="Q208" s="396">
        <v>0</v>
      </c>
      <c r="R208" s="381">
        <v>44</v>
      </c>
      <c r="S208" s="387">
        <v>450</v>
      </c>
      <c r="T208" s="383">
        <v>450</v>
      </c>
      <c r="U208" s="387">
        <v>112</v>
      </c>
      <c r="V208" s="385">
        <v>112</v>
      </c>
      <c r="W208" s="387">
        <v>56</v>
      </c>
      <c r="X208" s="383">
        <v>56</v>
      </c>
      <c r="Y208" s="394">
        <f>ROUND((P208-T208),1)</f>
        <v>357.8</v>
      </c>
      <c r="Z208" s="377">
        <f>IF(OR(SUM(V208:V224)="",SUM(Q208:Q224)=""),0,IF(OR(SUM(U208:U224)=320,SUM(V208:V224)&gt;0),ROUND((SUM(Q208:Q224)-SUM(V208:V224)),1),0))</f>
        <v>-112</v>
      </c>
      <c r="AA208" s="377">
        <f>IF(OR(SUM(X208:X224)="",SUM(R208:R224)=""),0,IF(OR(SUM(W208:W224)=160,SUM(X208:X224)&gt;0),ROUND((SUM(R208:R224)-SUM(X208:X224)),1),0))</f>
        <v>-12</v>
      </c>
      <c r="AB208" s="405"/>
      <c r="AC208" s="391">
        <f>SUM(Y208:AA224)</f>
        <v>233.8</v>
      </c>
      <c r="AD208" s="83"/>
    </row>
    <row r="209" spans="1:30" ht="18" customHeight="1">
      <c r="A209" s="90"/>
      <c r="B209" s="84"/>
      <c r="C209" s="85"/>
      <c r="D209" s="42">
        <v>71400174102</v>
      </c>
      <c r="E209" s="43" t="s">
        <v>241</v>
      </c>
      <c r="F209" s="44" t="s">
        <v>242</v>
      </c>
      <c r="G209" s="150">
        <v>1</v>
      </c>
      <c r="H209" s="142">
        <v>30</v>
      </c>
      <c r="I209" s="142">
        <v>60</v>
      </c>
      <c r="J209" s="80">
        <v>80</v>
      </c>
      <c r="K209" s="87">
        <f t="shared" si="14"/>
        <v>1.3</v>
      </c>
      <c r="L209" s="87">
        <f t="shared" si="15"/>
        <v>1.2</v>
      </c>
      <c r="M209" s="46">
        <f t="shared" si="16"/>
        <v>93</v>
      </c>
      <c r="N209" s="397"/>
      <c r="O209" s="397"/>
      <c r="P209" s="365"/>
      <c r="Q209" s="397"/>
      <c r="R209" s="365"/>
      <c r="S209" s="365"/>
      <c r="T209" s="365"/>
      <c r="U209" s="365"/>
      <c r="V209" s="365"/>
      <c r="W209" s="365"/>
      <c r="X209" s="365"/>
      <c r="Y209" s="363"/>
      <c r="Z209" s="363"/>
      <c r="AA209" s="363"/>
      <c r="AB209" s="363"/>
      <c r="AC209" s="363"/>
      <c r="AD209" s="83"/>
    </row>
    <row r="210" spans="1:30" ht="18" customHeight="1">
      <c r="A210" s="90"/>
      <c r="B210" s="84"/>
      <c r="C210" s="85"/>
      <c r="D210" s="42">
        <v>71400174101</v>
      </c>
      <c r="E210" s="43" t="s">
        <v>241</v>
      </c>
      <c r="F210" s="44" t="s">
        <v>243</v>
      </c>
      <c r="G210" s="150">
        <v>1</v>
      </c>
      <c r="H210" s="142">
        <v>30</v>
      </c>
      <c r="I210" s="142">
        <v>60</v>
      </c>
      <c r="J210" s="80">
        <v>47</v>
      </c>
      <c r="K210" s="87">
        <f t="shared" si="14"/>
        <v>1.2</v>
      </c>
      <c r="L210" s="87">
        <f t="shared" si="15"/>
        <v>1.2</v>
      </c>
      <c r="M210" s="46">
        <f t="shared" si="16"/>
        <v>90</v>
      </c>
      <c r="N210" s="397"/>
      <c r="O210" s="397"/>
      <c r="P210" s="365"/>
      <c r="Q210" s="397"/>
      <c r="R210" s="365"/>
      <c r="S210" s="365"/>
      <c r="T210" s="365"/>
      <c r="U210" s="365"/>
      <c r="V210" s="365"/>
      <c r="W210" s="365"/>
      <c r="X210" s="365"/>
      <c r="Y210" s="363"/>
      <c r="Z210" s="363"/>
      <c r="AA210" s="363"/>
      <c r="AB210" s="363"/>
      <c r="AC210" s="363"/>
      <c r="AD210" s="83"/>
    </row>
    <row r="211" spans="1:30" ht="18" customHeight="1">
      <c r="A211" s="90"/>
      <c r="B211" s="84"/>
      <c r="C211" s="85"/>
      <c r="D211" s="42">
        <v>71400119912</v>
      </c>
      <c r="E211" s="43" t="s">
        <v>244</v>
      </c>
      <c r="F211" s="44" t="s">
        <v>245</v>
      </c>
      <c r="G211" s="150">
        <v>1</v>
      </c>
      <c r="H211" s="142">
        <v>30</v>
      </c>
      <c r="I211" s="142">
        <v>60</v>
      </c>
      <c r="J211" s="80">
        <v>49</v>
      </c>
      <c r="K211" s="87">
        <f t="shared" si="14"/>
        <v>1.2</v>
      </c>
      <c r="L211" s="87">
        <f t="shared" si="15"/>
        <v>1.2</v>
      </c>
      <c r="M211" s="46">
        <f t="shared" si="16"/>
        <v>90</v>
      </c>
      <c r="N211" s="397"/>
      <c r="O211" s="397"/>
      <c r="P211" s="365"/>
      <c r="Q211" s="397"/>
      <c r="R211" s="365"/>
      <c r="S211" s="365"/>
      <c r="T211" s="365"/>
      <c r="U211" s="365"/>
      <c r="V211" s="365"/>
      <c r="W211" s="365"/>
      <c r="X211" s="365"/>
      <c r="Y211" s="363"/>
      <c r="Z211" s="363"/>
      <c r="AA211" s="363"/>
      <c r="AB211" s="363"/>
      <c r="AC211" s="363"/>
      <c r="AD211" s="83"/>
    </row>
    <row r="212" spans="1:30" ht="18" customHeight="1">
      <c r="A212" s="90"/>
      <c r="B212" s="84"/>
      <c r="C212" s="85"/>
      <c r="D212" s="42" t="s">
        <v>246</v>
      </c>
      <c r="E212" s="43" t="s">
        <v>247</v>
      </c>
      <c r="F212" s="44" t="s">
        <v>248</v>
      </c>
      <c r="G212" s="150">
        <v>1</v>
      </c>
      <c r="H212" s="142">
        <v>45</v>
      </c>
      <c r="I212" s="142">
        <v>30</v>
      </c>
      <c r="J212" s="80">
        <v>13</v>
      </c>
      <c r="K212" s="87">
        <f t="shared" si="14"/>
        <v>1</v>
      </c>
      <c r="L212" s="87">
        <f t="shared" si="15"/>
        <v>1</v>
      </c>
      <c r="M212" s="46">
        <f t="shared" si="16"/>
        <v>67.5</v>
      </c>
      <c r="N212" s="397"/>
      <c r="O212" s="397"/>
      <c r="P212" s="365"/>
      <c r="Q212" s="397"/>
      <c r="R212" s="365"/>
      <c r="S212" s="365"/>
      <c r="T212" s="365"/>
      <c r="U212" s="365"/>
      <c r="V212" s="365"/>
      <c r="W212" s="365"/>
      <c r="X212" s="365"/>
      <c r="Y212" s="363"/>
      <c r="Z212" s="363"/>
      <c r="AA212" s="363"/>
      <c r="AB212" s="363"/>
      <c r="AC212" s="363"/>
      <c r="AD212" s="83"/>
    </row>
    <row r="213" spans="1:30" ht="18" customHeight="1">
      <c r="A213" s="90"/>
      <c r="B213" s="107"/>
      <c r="C213" s="108"/>
      <c r="D213" s="42">
        <v>21100119810</v>
      </c>
      <c r="E213" s="43" t="s">
        <v>161</v>
      </c>
      <c r="F213" s="44" t="s">
        <v>206</v>
      </c>
      <c r="G213" s="150">
        <v>1</v>
      </c>
      <c r="H213" s="142">
        <v>30</v>
      </c>
      <c r="I213" s="142">
        <v>60</v>
      </c>
      <c r="J213" s="80">
        <v>40</v>
      </c>
      <c r="K213" s="87">
        <f t="shared" si="14"/>
        <v>1.2</v>
      </c>
      <c r="L213" s="87">
        <f t="shared" si="15"/>
        <v>1.2</v>
      </c>
      <c r="M213" s="46">
        <f t="shared" si="16"/>
        <v>90</v>
      </c>
      <c r="N213" s="397"/>
      <c r="O213" s="397"/>
      <c r="P213" s="365"/>
      <c r="Q213" s="397"/>
      <c r="R213" s="365"/>
      <c r="S213" s="365"/>
      <c r="T213" s="365"/>
      <c r="U213" s="365"/>
      <c r="V213" s="365"/>
      <c r="W213" s="365"/>
      <c r="X213" s="365"/>
      <c r="Y213" s="363"/>
      <c r="Z213" s="363"/>
      <c r="AA213" s="363"/>
      <c r="AB213" s="363"/>
      <c r="AC213" s="363"/>
      <c r="AD213" s="83"/>
    </row>
    <row r="214" spans="1:30" ht="18" customHeight="1">
      <c r="A214" s="90"/>
      <c r="B214" s="107"/>
      <c r="C214" s="108"/>
      <c r="D214" s="42"/>
      <c r="E214" s="43" t="s">
        <v>218</v>
      </c>
      <c r="F214" s="184" t="s">
        <v>333</v>
      </c>
      <c r="G214" s="150"/>
      <c r="H214" s="142"/>
      <c r="I214" s="142"/>
      <c r="J214" s="80"/>
      <c r="K214" s="87">
        <f t="shared" si="14"/>
        <v>0</v>
      </c>
      <c r="L214" s="87">
        <f t="shared" si="15"/>
        <v>0</v>
      </c>
      <c r="M214" s="46">
        <f t="shared" si="16"/>
        <v>0</v>
      </c>
      <c r="N214" s="397"/>
      <c r="O214" s="397"/>
      <c r="P214" s="365"/>
      <c r="Q214" s="397"/>
      <c r="R214" s="365"/>
      <c r="S214" s="365"/>
      <c r="T214" s="365"/>
      <c r="U214" s="365"/>
      <c r="V214" s="365"/>
      <c r="W214" s="365"/>
      <c r="X214" s="365"/>
      <c r="Y214" s="363"/>
      <c r="Z214" s="363"/>
      <c r="AA214" s="363"/>
      <c r="AB214" s="363"/>
      <c r="AC214" s="363"/>
      <c r="AD214" s="83"/>
    </row>
    <row r="215" spans="1:30" ht="18" customHeight="1">
      <c r="A215" s="121"/>
      <c r="B215" s="107"/>
      <c r="C215" s="108"/>
      <c r="D215" s="42"/>
      <c r="E215" s="43" t="s">
        <v>161</v>
      </c>
      <c r="F215" s="44" t="s">
        <v>377</v>
      </c>
      <c r="G215" s="150">
        <v>2</v>
      </c>
      <c r="H215" s="142">
        <v>30</v>
      </c>
      <c r="I215" s="142">
        <v>60</v>
      </c>
      <c r="J215" s="80">
        <v>40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397"/>
      <c r="O215" s="397"/>
      <c r="P215" s="380"/>
      <c r="Q215" s="397"/>
      <c r="R215" s="380"/>
      <c r="S215" s="380"/>
      <c r="T215" s="380"/>
      <c r="U215" s="380"/>
      <c r="V215" s="380"/>
      <c r="W215" s="380"/>
      <c r="X215" s="380"/>
      <c r="Y215" s="363"/>
      <c r="Z215" s="363"/>
      <c r="AA215" s="363"/>
      <c r="AB215" s="363"/>
      <c r="AC215" s="363"/>
      <c r="AD215" s="83"/>
    </row>
    <row r="216" spans="1:30" ht="18" customHeight="1">
      <c r="A216" s="121"/>
      <c r="B216" s="107"/>
      <c r="C216" s="108"/>
      <c r="D216" s="42"/>
      <c r="E216" s="43" t="s">
        <v>161</v>
      </c>
      <c r="F216" s="44" t="s">
        <v>379</v>
      </c>
      <c r="G216" s="150">
        <v>2</v>
      </c>
      <c r="H216" s="142">
        <v>30</v>
      </c>
      <c r="I216" s="142">
        <v>60</v>
      </c>
      <c r="J216" s="80">
        <v>40</v>
      </c>
      <c r="K216" s="87">
        <f t="shared" si="14"/>
        <v>1.2</v>
      </c>
      <c r="L216" s="87">
        <f t="shared" si="15"/>
        <v>1.2</v>
      </c>
      <c r="M216" s="46">
        <f t="shared" si="16"/>
        <v>90</v>
      </c>
      <c r="N216" s="397"/>
      <c r="O216" s="397"/>
      <c r="P216" s="380"/>
      <c r="Q216" s="397"/>
      <c r="R216" s="380"/>
      <c r="S216" s="380"/>
      <c r="T216" s="380"/>
      <c r="U216" s="380"/>
      <c r="V216" s="380"/>
      <c r="W216" s="380"/>
      <c r="X216" s="380"/>
      <c r="Y216" s="363"/>
      <c r="Z216" s="363"/>
      <c r="AA216" s="363"/>
      <c r="AB216" s="363"/>
      <c r="AC216" s="363"/>
      <c r="AD216" s="83"/>
    </row>
    <row r="217" spans="1:30" ht="18" customHeight="1">
      <c r="A217" s="90"/>
      <c r="B217" s="107"/>
      <c r="C217" s="108"/>
      <c r="D217" s="42"/>
      <c r="E217" s="43" t="s">
        <v>161</v>
      </c>
      <c r="F217" s="44" t="s">
        <v>461</v>
      </c>
      <c r="G217" s="150">
        <v>2</v>
      </c>
      <c r="H217" s="142">
        <v>30</v>
      </c>
      <c r="I217" s="142">
        <v>60</v>
      </c>
      <c r="J217" s="80">
        <v>40</v>
      </c>
      <c r="K217" s="87">
        <f t="shared" si="14"/>
        <v>1.2</v>
      </c>
      <c r="L217" s="87">
        <f t="shared" si="15"/>
        <v>1.2</v>
      </c>
      <c r="M217" s="46">
        <f t="shared" si="16"/>
        <v>90</v>
      </c>
      <c r="N217" s="397"/>
      <c r="O217" s="397"/>
      <c r="P217" s="365"/>
      <c r="Q217" s="397"/>
      <c r="R217" s="365"/>
      <c r="S217" s="365"/>
      <c r="T217" s="365"/>
      <c r="U217" s="365"/>
      <c r="V217" s="365"/>
      <c r="W217" s="365"/>
      <c r="X217" s="365"/>
      <c r="Y217" s="363"/>
      <c r="Z217" s="363"/>
      <c r="AA217" s="363"/>
      <c r="AB217" s="363"/>
      <c r="AC217" s="363"/>
      <c r="AD217" s="83"/>
    </row>
    <row r="218" spans="1:30" ht="18" hidden="1" customHeight="1">
      <c r="A218" s="121"/>
      <c r="B218" s="107"/>
      <c r="C218" s="108"/>
      <c r="D218" s="42"/>
      <c r="E218" s="43"/>
      <c r="F218" s="44"/>
      <c r="G218" s="150"/>
      <c r="H218" s="142"/>
      <c r="I218" s="142"/>
      <c r="J218" s="80"/>
      <c r="K218" s="87"/>
      <c r="L218" s="87"/>
      <c r="M218" s="46"/>
      <c r="N218" s="397"/>
      <c r="O218" s="397"/>
      <c r="P218" s="380"/>
      <c r="Q218" s="397"/>
      <c r="R218" s="380"/>
      <c r="S218" s="380"/>
      <c r="T218" s="380"/>
      <c r="U218" s="380"/>
      <c r="V218" s="380"/>
      <c r="W218" s="380"/>
      <c r="X218" s="380"/>
      <c r="Y218" s="363"/>
      <c r="Z218" s="363"/>
      <c r="AA218" s="363"/>
      <c r="AB218" s="363"/>
      <c r="AC218" s="363"/>
      <c r="AD218" s="83"/>
    </row>
    <row r="219" spans="1:30" ht="18" hidden="1" customHeight="1">
      <c r="A219" s="121"/>
      <c r="B219" s="107"/>
      <c r="C219" s="108"/>
      <c r="D219" s="42"/>
      <c r="E219" s="43"/>
      <c r="F219" s="44"/>
      <c r="G219" s="150"/>
      <c r="H219" s="142"/>
      <c r="I219" s="142"/>
      <c r="J219" s="80"/>
      <c r="K219" s="87">
        <f t="shared" si="14"/>
        <v>0</v>
      </c>
      <c r="L219" s="87">
        <f t="shared" si="15"/>
        <v>0</v>
      </c>
      <c r="M219" s="46">
        <f t="shared" si="16"/>
        <v>0</v>
      </c>
      <c r="N219" s="397"/>
      <c r="O219" s="397"/>
      <c r="P219" s="380"/>
      <c r="Q219" s="397"/>
      <c r="R219" s="380"/>
      <c r="S219" s="380"/>
      <c r="T219" s="380"/>
      <c r="U219" s="380"/>
      <c r="V219" s="380"/>
      <c r="W219" s="380"/>
      <c r="X219" s="380"/>
      <c r="Y219" s="363"/>
      <c r="Z219" s="363"/>
      <c r="AA219" s="363"/>
      <c r="AB219" s="363"/>
      <c r="AC219" s="363"/>
      <c r="AD219" s="83"/>
    </row>
    <row r="220" spans="1:30" s="264" customFormat="1" ht="18" hidden="1" customHeight="1">
      <c r="A220" s="121"/>
      <c r="B220" s="107"/>
      <c r="C220" s="108"/>
      <c r="D220" s="42"/>
      <c r="E220" s="43"/>
      <c r="F220" s="44"/>
      <c r="G220" s="150"/>
      <c r="H220" s="142"/>
      <c r="I220" s="142"/>
      <c r="J220" s="80"/>
      <c r="K220" s="87"/>
      <c r="L220" s="87"/>
      <c r="M220" s="46"/>
      <c r="N220" s="397"/>
      <c r="O220" s="397"/>
      <c r="P220" s="380"/>
      <c r="Q220" s="397"/>
      <c r="R220" s="380"/>
      <c r="S220" s="380"/>
      <c r="T220" s="380"/>
      <c r="U220" s="380"/>
      <c r="V220" s="380"/>
      <c r="W220" s="380"/>
      <c r="X220" s="380"/>
      <c r="Y220" s="363"/>
      <c r="Z220" s="363"/>
      <c r="AA220" s="363"/>
      <c r="AB220" s="363"/>
      <c r="AC220" s="363"/>
      <c r="AD220" s="83"/>
    </row>
    <row r="221" spans="1:30" ht="18" hidden="1" customHeight="1">
      <c r="A221" s="121"/>
      <c r="B221" s="107"/>
      <c r="C221" s="108"/>
      <c r="D221" s="42"/>
      <c r="E221" s="43"/>
      <c r="F221" s="44"/>
      <c r="G221" s="150"/>
      <c r="H221" s="142"/>
      <c r="I221" s="142"/>
      <c r="J221" s="80"/>
      <c r="K221" s="87">
        <f t="shared" si="14"/>
        <v>0</v>
      </c>
      <c r="L221" s="87">
        <f t="shared" si="15"/>
        <v>0</v>
      </c>
      <c r="M221" s="46">
        <f t="shared" si="16"/>
        <v>0</v>
      </c>
      <c r="N221" s="397"/>
      <c r="O221" s="397"/>
      <c r="P221" s="380"/>
      <c r="Q221" s="397"/>
      <c r="R221" s="380"/>
      <c r="S221" s="380"/>
      <c r="T221" s="380"/>
      <c r="U221" s="380"/>
      <c r="V221" s="380"/>
      <c r="W221" s="380"/>
      <c r="X221" s="380"/>
      <c r="Y221" s="363"/>
      <c r="Z221" s="363"/>
      <c r="AA221" s="363"/>
      <c r="AB221" s="363"/>
      <c r="AC221" s="363"/>
      <c r="AD221" s="83"/>
    </row>
    <row r="222" spans="1:30" ht="18" hidden="1" customHeight="1">
      <c r="A222" s="90"/>
      <c r="B222" s="107"/>
      <c r="C222" s="108"/>
      <c r="D222" s="42"/>
      <c r="E222" s="43"/>
      <c r="F222" s="44"/>
      <c r="G222" s="150"/>
      <c r="H222" s="142"/>
      <c r="I222" s="142"/>
      <c r="J222" s="80"/>
      <c r="K222" s="87">
        <f t="shared" si="14"/>
        <v>0</v>
      </c>
      <c r="L222" s="87">
        <f t="shared" si="15"/>
        <v>0</v>
      </c>
      <c r="M222" s="46">
        <f t="shared" si="16"/>
        <v>0</v>
      </c>
      <c r="N222" s="397"/>
      <c r="O222" s="397"/>
      <c r="P222" s="365"/>
      <c r="Q222" s="397"/>
      <c r="R222" s="365"/>
      <c r="S222" s="365"/>
      <c r="T222" s="365"/>
      <c r="U222" s="365"/>
      <c r="V222" s="365"/>
      <c r="W222" s="365"/>
      <c r="X222" s="365"/>
      <c r="Y222" s="363"/>
      <c r="Z222" s="363"/>
      <c r="AA222" s="363"/>
      <c r="AB222" s="363"/>
      <c r="AC222" s="363"/>
      <c r="AD222" s="83"/>
    </row>
    <row r="223" spans="1:30" ht="18" hidden="1" customHeight="1">
      <c r="A223" s="90"/>
      <c r="B223" s="63"/>
      <c r="C223" s="108"/>
      <c r="D223" s="42"/>
      <c r="E223" s="43"/>
      <c r="F223" s="44"/>
      <c r="G223" s="150"/>
      <c r="H223" s="142"/>
      <c r="I223" s="142"/>
      <c r="J223" s="80"/>
      <c r="K223" s="87">
        <f t="shared" si="14"/>
        <v>0</v>
      </c>
      <c r="L223" s="87">
        <f t="shared" si="15"/>
        <v>0</v>
      </c>
      <c r="M223" s="46">
        <f t="shared" si="16"/>
        <v>0</v>
      </c>
      <c r="N223" s="397"/>
      <c r="O223" s="397"/>
      <c r="P223" s="365"/>
      <c r="Q223" s="397"/>
      <c r="R223" s="365"/>
      <c r="S223" s="365"/>
      <c r="T223" s="365"/>
      <c r="U223" s="365"/>
      <c r="V223" s="365"/>
      <c r="W223" s="365"/>
      <c r="X223" s="365"/>
      <c r="Y223" s="363"/>
      <c r="Z223" s="363"/>
      <c r="AA223" s="363"/>
      <c r="AB223" s="363"/>
      <c r="AC223" s="363"/>
      <c r="AD223" s="83"/>
    </row>
    <row r="224" spans="1:30" ht="18" hidden="1" customHeight="1">
      <c r="A224" s="90"/>
      <c r="B224" s="63"/>
      <c r="C224" s="108"/>
      <c r="D224" s="42"/>
      <c r="E224" s="43"/>
      <c r="F224" s="44"/>
      <c r="G224" s="150"/>
      <c r="H224" s="142"/>
      <c r="I224" s="142"/>
      <c r="J224" s="80"/>
      <c r="K224" s="87">
        <f t="shared" si="14"/>
        <v>0</v>
      </c>
      <c r="L224" s="87">
        <f t="shared" si="15"/>
        <v>0</v>
      </c>
      <c r="M224" s="46">
        <f t="shared" si="16"/>
        <v>0</v>
      </c>
      <c r="N224" s="397"/>
      <c r="O224" s="397"/>
      <c r="P224" s="365"/>
      <c r="Q224" s="397"/>
      <c r="R224" s="365"/>
      <c r="S224" s="365"/>
      <c r="T224" s="365"/>
      <c r="U224" s="365"/>
      <c r="V224" s="365"/>
      <c r="W224" s="365"/>
      <c r="X224" s="365"/>
      <c r="Y224" s="363"/>
      <c r="Z224" s="363"/>
      <c r="AA224" s="363"/>
      <c r="AB224" s="363"/>
      <c r="AC224" s="363"/>
      <c r="AD224" s="83"/>
    </row>
    <row r="225" spans="1:30" ht="18" hidden="1" customHeight="1">
      <c r="A225" s="90"/>
      <c r="B225" s="398"/>
      <c r="C225" s="399"/>
      <c r="D225" s="42"/>
      <c r="E225" s="43"/>
      <c r="F225" s="44"/>
      <c r="G225" s="150"/>
      <c r="H225" s="142"/>
      <c r="I225" s="142"/>
      <c r="J225" s="80"/>
      <c r="K225" s="87">
        <f t="shared" si="14"/>
        <v>0</v>
      </c>
      <c r="L225" s="87">
        <f t="shared" si="15"/>
        <v>0</v>
      </c>
      <c r="M225" s="46">
        <f t="shared" si="16"/>
        <v>0</v>
      </c>
      <c r="N225" s="397"/>
      <c r="O225" s="397"/>
      <c r="P225" s="365"/>
      <c r="Q225" s="397"/>
      <c r="R225" s="365"/>
      <c r="S225" s="365"/>
      <c r="T225" s="365"/>
      <c r="U225" s="365"/>
      <c r="V225" s="365"/>
      <c r="W225" s="365"/>
      <c r="X225" s="365"/>
      <c r="Y225" s="363"/>
      <c r="Z225" s="363"/>
      <c r="AA225" s="363"/>
      <c r="AB225" s="363"/>
      <c r="AC225" s="363"/>
      <c r="AD225" s="83"/>
    </row>
    <row r="226" spans="1:30" ht="18" hidden="1" customHeight="1">
      <c r="A226" s="90"/>
      <c r="B226" s="107"/>
      <c r="C226" s="108"/>
      <c r="D226" s="42"/>
      <c r="E226" s="43"/>
      <c r="F226" s="44"/>
      <c r="G226" s="74"/>
      <c r="H226" s="140"/>
      <c r="I226" s="140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397"/>
      <c r="O226" s="397"/>
      <c r="P226" s="365"/>
      <c r="Q226" s="397"/>
      <c r="R226" s="380"/>
      <c r="S226" s="380"/>
      <c r="T226" s="380"/>
      <c r="U226" s="380"/>
      <c r="V226" s="380"/>
      <c r="W226" s="380"/>
      <c r="X226" s="380"/>
      <c r="Y226" s="363"/>
      <c r="Z226" s="363"/>
      <c r="AA226" s="363"/>
      <c r="AB226" s="363"/>
      <c r="AC226" s="363"/>
      <c r="AD226" s="83"/>
    </row>
    <row r="227" spans="1:30" ht="18" customHeight="1">
      <c r="A227" s="97">
        <v>12</v>
      </c>
      <c r="B227" s="91" t="s">
        <v>96</v>
      </c>
      <c r="C227" s="101" t="s">
        <v>97</v>
      </c>
      <c r="D227" s="42">
        <v>71400119914</v>
      </c>
      <c r="E227" s="43" t="s">
        <v>161</v>
      </c>
      <c r="F227" s="44" t="s">
        <v>191</v>
      </c>
      <c r="G227" s="65">
        <v>1</v>
      </c>
      <c r="H227" s="145">
        <v>30</v>
      </c>
      <c r="I227" s="146">
        <v>60</v>
      </c>
      <c r="J227" s="80">
        <v>43</v>
      </c>
      <c r="K227" s="87">
        <f t="shared" si="14"/>
        <v>1.2</v>
      </c>
      <c r="L227" s="87">
        <f t="shared" si="15"/>
        <v>1.2</v>
      </c>
      <c r="M227" s="46">
        <f t="shared" si="16"/>
        <v>90</v>
      </c>
      <c r="N227" s="421">
        <v>67.5</v>
      </c>
      <c r="O227" s="440"/>
      <c r="P227" s="418">
        <f>SUM(M227:M244)+N227+O246</f>
        <v>974.40000000000009</v>
      </c>
      <c r="Q227" s="421" t="s">
        <v>98</v>
      </c>
      <c r="R227" s="418">
        <v>55</v>
      </c>
      <c r="S227" s="387" t="s">
        <v>100</v>
      </c>
      <c r="T227" s="421" t="s">
        <v>100</v>
      </c>
      <c r="U227" s="387" t="s">
        <v>101</v>
      </c>
      <c r="V227" s="421">
        <v>112</v>
      </c>
      <c r="W227" s="387" t="s">
        <v>99</v>
      </c>
      <c r="X227" s="421">
        <v>56</v>
      </c>
      <c r="Y227" s="394">
        <f>ROUND((P227-T227),1)</f>
        <v>524.4</v>
      </c>
      <c r="Z227" s="377">
        <f>IF(OR(SUM(V227:V245)="",SUM(Q227:Q245)=""),0,IF(OR(SUM(U227:U245)=320,SUM(V227:V245)&gt;0),ROUND((SUM(Q227:Q245)-SUM(V227:V245)),1),0))</f>
        <v>-112</v>
      </c>
      <c r="AA227" s="377">
        <f>IF(OR(SUM(X227:X245)="",SUM(R227:R245)=""),0,IF(OR(SUM(W227:W245)=160,SUM(X227:X245)&gt;0),ROUND((SUM(R227:R245)-SUM(X227:X245)),1),0))</f>
        <v>-1</v>
      </c>
      <c r="AB227" s="418"/>
      <c r="AC227" s="391">
        <f>SUM(Y227:AA246)</f>
        <v>411.4</v>
      </c>
      <c r="AD227" s="123"/>
    </row>
    <row r="228" spans="1:30" ht="18" customHeight="1">
      <c r="A228" s="90"/>
      <c r="B228" s="107"/>
      <c r="C228" s="108"/>
      <c r="D228" s="42">
        <v>71400177001</v>
      </c>
      <c r="E228" s="43" t="s">
        <v>192</v>
      </c>
      <c r="F228" s="44" t="s">
        <v>193</v>
      </c>
      <c r="G228" s="65">
        <v>1</v>
      </c>
      <c r="H228" s="145">
        <v>45</v>
      </c>
      <c r="I228" s="146">
        <v>0</v>
      </c>
      <c r="J228" s="80">
        <v>70</v>
      </c>
      <c r="K228" s="87">
        <f t="shared" si="14"/>
        <v>1.3</v>
      </c>
      <c r="L228" s="87">
        <f t="shared" si="15"/>
        <v>0</v>
      </c>
      <c r="M228" s="46">
        <f t="shared" si="16"/>
        <v>58.5</v>
      </c>
      <c r="N228" s="422"/>
      <c r="O228" s="441"/>
      <c r="P228" s="419"/>
      <c r="Q228" s="422"/>
      <c r="R228" s="419"/>
      <c r="S228" s="365"/>
      <c r="T228" s="422"/>
      <c r="U228" s="365"/>
      <c r="V228" s="422"/>
      <c r="W228" s="365"/>
      <c r="X228" s="422"/>
      <c r="Y228" s="363"/>
      <c r="Z228" s="363"/>
      <c r="AA228" s="363"/>
      <c r="AB228" s="419"/>
      <c r="AC228" s="363"/>
      <c r="AD228" s="123"/>
    </row>
    <row r="229" spans="1:30" ht="18" customHeight="1">
      <c r="A229" s="90"/>
      <c r="B229" s="63"/>
      <c r="C229" s="108"/>
      <c r="D229" s="42">
        <v>71400177001</v>
      </c>
      <c r="E229" s="43" t="s">
        <v>192</v>
      </c>
      <c r="F229" s="44" t="s">
        <v>193</v>
      </c>
      <c r="G229" s="65">
        <v>1</v>
      </c>
      <c r="H229" s="145">
        <v>0</v>
      </c>
      <c r="I229" s="146">
        <v>30</v>
      </c>
      <c r="J229" s="80">
        <v>35</v>
      </c>
      <c r="K229" s="87">
        <f t="shared" si="14"/>
        <v>0</v>
      </c>
      <c r="L229" s="87">
        <f t="shared" si="15"/>
        <v>1.1000000000000001</v>
      </c>
      <c r="M229" s="46">
        <f t="shared" si="16"/>
        <v>24.8</v>
      </c>
      <c r="N229" s="422"/>
      <c r="O229" s="441"/>
      <c r="P229" s="419"/>
      <c r="Q229" s="422"/>
      <c r="R229" s="419"/>
      <c r="S229" s="365"/>
      <c r="T229" s="422"/>
      <c r="U229" s="365"/>
      <c r="V229" s="422"/>
      <c r="W229" s="365"/>
      <c r="X229" s="422"/>
      <c r="Y229" s="363"/>
      <c r="Z229" s="363"/>
      <c r="AA229" s="363"/>
      <c r="AB229" s="419"/>
      <c r="AC229" s="363"/>
      <c r="AD229" s="123"/>
    </row>
    <row r="230" spans="1:30" ht="18" customHeight="1">
      <c r="A230" s="90"/>
      <c r="B230" s="63"/>
      <c r="C230" s="108"/>
      <c r="D230" s="42">
        <v>71400177001</v>
      </c>
      <c r="E230" s="43" t="s">
        <v>192</v>
      </c>
      <c r="F230" s="44" t="s">
        <v>193</v>
      </c>
      <c r="G230" s="65">
        <v>1</v>
      </c>
      <c r="H230" s="145">
        <v>0</v>
      </c>
      <c r="I230" s="146">
        <v>30</v>
      </c>
      <c r="J230" s="80">
        <v>35</v>
      </c>
      <c r="K230" s="87">
        <f t="shared" si="14"/>
        <v>0</v>
      </c>
      <c r="L230" s="87">
        <f t="shared" si="15"/>
        <v>1.1000000000000001</v>
      </c>
      <c r="M230" s="46">
        <f t="shared" si="16"/>
        <v>24.8</v>
      </c>
      <c r="N230" s="422"/>
      <c r="O230" s="441"/>
      <c r="P230" s="419"/>
      <c r="Q230" s="422"/>
      <c r="R230" s="419"/>
      <c r="S230" s="365"/>
      <c r="T230" s="422"/>
      <c r="U230" s="365"/>
      <c r="V230" s="422"/>
      <c r="W230" s="365"/>
      <c r="X230" s="422"/>
      <c r="Y230" s="363"/>
      <c r="Z230" s="363"/>
      <c r="AA230" s="363"/>
      <c r="AB230" s="419"/>
      <c r="AC230" s="363"/>
      <c r="AD230" s="123"/>
    </row>
    <row r="231" spans="1:30" ht="18" customHeight="1">
      <c r="A231" s="90"/>
      <c r="B231" s="63"/>
      <c r="C231" s="108"/>
      <c r="D231" s="42">
        <v>41000092401</v>
      </c>
      <c r="E231" s="43" t="s">
        <v>192</v>
      </c>
      <c r="F231" s="44" t="s">
        <v>159</v>
      </c>
      <c r="G231" s="65">
        <v>1</v>
      </c>
      <c r="H231" s="145">
        <v>45</v>
      </c>
      <c r="I231" s="146">
        <v>30</v>
      </c>
      <c r="J231" s="80">
        <v>30</v>
      </c>
      <c r="K231" s="87">
        <f t="shared" si="14"/>
        <v>1</v>
      </c>
      <c r="L231" s="87">
        <f t="shared" si="15"/>
        <v>1.1000000000000001</v>
      </c>
      <c r="M231" s="46">
        <f t="shared" si="16"/>
        <v>69.8</v>
      </c>
      <c r="N231" s="422"/>
      <c r="O231" s="441"/>
      <c r="P231" s="419"/>
      <c r="Q231" s="422"/>
      <c r="R231" s="419"/>
      <c r="S231" s="365"/>
      <c r="T231" s="422"/>
      <c r="U231" s="365"/>
      <c r="V231" s="422"/>
      <c r="W231" s="365"/>
      <c r="X231" s="422"/>
      <c r="Y231" s="363"/>
      <c r="Z231" s="363"/>
      <c r="AA231" s="363"/>
      <c r="AB231" s="419"/>
      <c r="AC231" s="363"/>
      <c r="AD231" s="123"/>
    </row>
    <row r="232" spans="1:30" ht="18" customHeight="1">
      <c r="A232" s="90"/>
      <c r="B232" s="63"/>
      <c r="C232" s="108"/>
      <c r="D232" s="42">
        <v>21100009901</v>
      </c>
      <c r="E232" s="43" t="s">
        <v>192</v>
      </c>
      <c r="F232" s="44" t="s">
        <v>194</v>
      </c>
      <c r="G232" s="65">
        <v>1</v>
      </c>
      <c r="H232" s="145">
        <v>45</v>
      </c>
      <c r="I232" s="146">
        <v>30</v>
      </c>
      <c r="J232" s="80">
        <v>38</v>
      </c>
      <c r="K232" s="87">
        <f t="shared" si="14"/>
        <v>1.2</v>
      </c>
      <c r="L232" s="87">
        <f t="shared" si="15"/>
        <v>1.2</v>
      </c>
      <c r="M232" s="46">
        <f t="shared" si="16"/>
        <v>81</v>
      </c>
      <c r="N232" s="422"/>
      <c r="O232" s="441"/>
      <c r="P232" s="419"/>
      <c r="Q232" s="422"/>
      <c r="R232" s="419"/>
      <c r="S232" s="365"/>
      <c r="T232" s="422"/>
      <c r="U232" s="365"/>
      <c r="V232" s="422"/>
      <c r="W232" s="365"/>
      <c r="X232" s="422"/>
      <c r="Y232" s="363"/>
      <c r="Z232" s="363"/>
      <c r="AA232" s="363"/>
      <c r="AB232" s="419"/>
      <c r="AC232" s="363"/>
      <c r="AD232" s="123"/>
    </row>
    <row r="233" spans="1:30" ht="18" customHeight="1">
      <c r="A233" s="90"/>
      <c r="B233" s="63"/>
      <c r="C233" s="108"/>
      <c r="D233" s="42">
        <v>21100009902</v>
      </c>
      <c r="E233" s="43" t="s">
        <v>192</v>
      </c>
      <c r="F233" s="44" t="s">
        <v>195</v>
      </c>
      <c r="G233" s="65">
        <v>1</v>
      </c>
      <c r="H233" s="145">
        <v>45</v>
      </c>
      <c r="I233" s="146">
        <v>30</v>
      </c>
      <c r="J233" s="80">
        <v>43</v>
      </c>
      <c r="K233" s="87">
        <f t="shared" si="14"/>
        <v>1.2</v>
      </c>
      <c r="L233" s="87">
        <f t="shared" si="15"/>
        <v>1.2</v>
      </c>
      <c r="M233" s="46">
        <f t="shared" si="16"/>
        <v>81</v>
      </c>
      <c r="N233" s="422"/>
      <c r="O233" s="441"/>
      <c r="P233" s="419"/>
      <c r="Q233" s="422"/>
      <c r="R233" s="419"/>
      <c r="S233" s="365"/>
      <c r="T233" s="422"/>
      <c r="U233" s="365"/>
      <c r="V233" s="422"/>
      <c r="W233" s="365"/>
      <c r="X233" s="422"/>
      <c r="Y233" s="363"/>
      <c r="Z233" s="363"/>
      <c r="AA233" s="363"/>
      <c r="AB233" s="419"/>
      <c r="AC233" s="363"/>
      <c r="AD233" s="123"/>
    </row>
    <row r="234" spans="1:30" ht="18" customHeight="1">
      <c r="A234" s="90"/>
      <c r="B234" s="63"/>
      <c r="C234" s="108"/>
      <c r="D234" s="42"/>
      <c r="E234" s="43" t="s">
        <v>218</v>
      </c>
      <c r="F234" s="44" t="s">
        <v>235</v>
      </c>
      <c r="G234" s="65">
        <v>1</v>
      </c>
      <c r="H234" s="145"/>
      <c r="I234" s="146"/>
      <c r="J234" s="80">
        <v>62</v>
      </c>
      <c r="K234" s="87">
        <f t="shared" si="14"/>
        <v>0</v>
      </c>
      <c r="L234" s="87">
        <f t="shared" si="15"/>
        <v>0</v>
      </c>
      <c r="M234" s="46">
        <f t="shared" si="16"/>
        <v>0</v>
      </c>
      <c r="N234" s="422"/>
      <c r="O234" s="441"/>
      <c r="P234" s="419"/>
      <c r="Q234" s="422"/>
      <c r="R234" s="419"/>
      <c r="S234" s="365"/>
      <c r="T234" s="422"/>
      <c r="U234" s="365"/>
      <c r="V234" s="422"/>
      <c r="W234" s="365"/>
      <c r="X234" s="422"/>
      <c r="Y234" s="363"/>
      <c r="Z234" s="363"/>
      <c r="AA234" s="363"/>
      <c r="AB234" s="419"/>
      <c r="AC234" s="363"/>
      <c r="AD234" s="123"/>
    </row>
    <row r="235" spans="1:30" ht="18" customHeight="1">
      <c r="A235" s="121"/>
      <c r="B235" s="63"/>
      <c r="C235" s="108"/>
      <c r="D235" s="42"/>
      <c r="E235" s="43" t="s">
        <v>192</v>
      </c>
      <c r="F235" s="44" t="s">
        <v>159</v>
      </c>
      <c r="G235" s="65">
        <v>2</v>
      </c>
      <c r="H235" s="145">
        <v>30</v>
      </c>
      <c r="I235" s="146">
        <v>30</v>
      </c>
      <c r="J235" s="80">
        <v>40</v>
      </c>
      <c r="K235" s="87">
        <f t="shared" si="14"/>
        <v>1.2</v>
      </c>
      <c r="L235" s="87">
        <f t="shared" si="15"/>
        <v>1.2</v>
      </c>
      <c r="M235" s="46">
        <f t="shared" si="16"/>
        <v>63</v>
      </c>
      <c r="N235" s="422"/>
      <c r="O235" s="441"/>
      <c r="P235" s="419"/>
      <c r="Q235" s="422"/>
      <c r="R235" s="419"/>
      <c r="S235" s="380"/>
      <c r="T235" s="422"/>
      <c r="U235" s="380"/>
      <c r="V235" s="422"/>
      <c r="W235" s="380"/>
      <c r="X235" s="422"/>
      <c r="Y235" s="363"/>
      <c r="Z235" s="363"/>
      <c r="AA235" s="363"/>
      <c r="AB235" s="419"/>
      <c r="AC235" s="363"/>
      <c r="AD235" s="123"/>
    </row>
    <row r="236" spans="1:30" s="206" customFormat="1" ht="18" customHeight="1">
      <c r="A236" s="121"/>
      <c r="B236" s="63"/>
      <c r="C236" s="108"/>
      <c r="D236" s="42"/>
      <c r="E236" s="43" t="s">
        <v>410</v>
      </c>
      <c r="F236" s="44" t="s">
        <v>262</v>
      </c>
      <c r="G236" s="65">
        <v>2</v>
      </c>
      <c r="H236" s="145">
        <v>35</v>
      </c>
      <c r="I236" s="146">
        <v>40</v>
      </c>
      <c r="J236" s="80">
        <v>40</v>
      </c>
      <c r="K236" s="87">
        <f t="shared" si="14"/>
        <v>1.2</v>
      </c>
      <c r="L236" s="87">
        <f t="shared" si="15"/>
        <v>1.2</v>
      </c>
      <c r="M236" s="46">
        <f t="shared" si="16"/>
        <v>78</v>
      </c>
      <c r="N236" s="422"/>
      <c r="O236" s="441"/>
      <c r="P236" s="419"/>
      <c r="Q236" s="422"/>
      <c r="R236" s="419"/>
      <c r="S236" s="380"/>
      <c r="T236" s="422"/>
      <c r="U236" s="380"/>
      <c r="V236" s="422"/>
      <c r="W236" s="380"/>
      <c r="X236" s="422"/>
      <c r="Y236" s="363"/>
      <c r="Z236" s="363"/>
      <c r="AA236" s="363"/>
      <c r="AB236" s="419"/>
      <c r="AC236" s="363"/>
      <c r="AD236" s="123"/>
    </row>
    <row r="237" spans="1:30" s="225" customFormat="1" ht="18" customHeight="1">
      <c r="A237" s="121"/>
      <c r="B237" s="63"/>
      <c r="C237" s="108"/>
      <c r="D237" s="42"/>
      <c r="E237" s="43" t="s">
        <v>478</v>
      </c>
      <c r="F237" s="44" t="s">
        <v>262</v>
      </c>
      <c r="G237" s="65">
        <v>2</v>
      </c>
      <c r="H237" s="145">
        <v>35</v>
      </c>
      <c r="I237" s="146">
        <v>40</v>
      </c>
      <c r="J237" s="80">
        <v>40</v>
      </c>
      <c r="K237" s="87">
        <f t="shared" si="14"/>
        <v>1.2</v>
      </c>
      <c r="L237" s="87">
        <f t="shared" si="15"/>
        <v>1.2</v>
      </c>
      <c r="M237" s="46">
        <f t="shared" si="16"/>
        <v>78</v>
      </c>
      <c r="N237" s="422"/>
      <c r="O237" s="441"/>
      <c r="P237" s="419"/>
      <c r="Q237" s="422"/>
      <c r="R237" s="419"/>
      <c r="S237" s="380"/>
      <c r="T237" s="422"/>
      <c r="U237" s="380"/>
      <c r="V237" s="422"/>
      <c r="W237" s="380"/>
      <c r="X237" s="422"/>
      <c r="Y237" s="363"/>
      <c r="Z237" s="363"/>
      <c r="AA237" s="363"/>
      <c r="AB237" s="419"/>
      <c r="AC237" s="363"/>
      <c r="AD237" s="123"/>
    </row>
    <row r="238" spans="1:30" s="206" customFormat="1" ht="18" customHeight="1">
      <c r="A238" s="121"/>
      <c r="B238" s="63"/>
      <c r="C238" s="108"/>
      <c r="D238" s="42"/>
      <c r="E238" s="43" t="s">
        <v>479</v>
      </c>
      <c r="F238" s="44" t="s">
        <v>262</v>
      </c>
      <c r="G238" s="65">
        <v>2</v>
      </c>
      <c r="H238" s="145">
        <v>35</v>
      </c>
      <c r="I238" s="146">
        <v>40</v>
      </c>
      <c r="J238" s="80">
        <v>40</v>
      </c>
      <c r="K238" s="87">
        <f t="shared" si="14"/>
        <v>1.2</v>
      </c>
      <c r="L238" s="87">
        <f t="shared" si="15"/>
        <v>1.2</v>
      </c>
      <c r="M238" s="46">
        <f t="shared" si="16"/>
        <v>78</v>
      </c>
      <c r="N238" s="422"/>
      <c r="O238" s="441"/>
      <c r="P238" s="419"/>
      <c r="Q238" s="422"/>
      <c r="R238" s="419"/>
      <c r="S238" s="380"/>
      <c r="T238" s="422"/>
      <c r="U238" s="380"/>
      <c r="V238" s="422"/>
      <c r="W238" s="380"/>
      <c r="X238" s="422"/>
      <c r="Y238" s="363"/>
      <c r="Z238" s="363"/>
      <c r="AA238" s="363"/>
      <c r="AB238" s="419"/>
      <c r="AC238" s="363"/>
      <c r="AD238" s="123"/>
    </row>
    <row r="239" spans="1:30" ht="18" customHeight="1">
      <c r="A239" s="121"/>
      <c r="B239" s="63"/>
      <c r="C239" s="108"/>
      <c r="D239" s="42"/>
      <c r="E239" s="43" t="s">
        <v>161</v>
      </c>
      <c r="F239" s="44" t="s">
        <v>381</v>
      </c>
      <c r="G239" s="65">
        <v>2</v>
      </c>
      <c r="H239" s="145">
        <v>30</v>
      </c>
      <c r="I239" s="146">
        <v>60</v>
      </c>
      <c r="J239" s="80">
        <v>40</v>
      </c>
      <c r="K239" s="87">
        <f t="shared" si="14"/>
        <v>1.2</v>
      </c>
      <c r="L239" s="87">
        <f t="shared" si="15"/>
        <v>1.2</v>
      </c>
      <c r="M239" s="46">
        <f t="shared" si="16"/>
        <v>90</v>
      </c>
      <c r="N239" s="422"/>
      <c r="O239" s="441"/>
      <c r="P239" s="419"/>
      <c r="Q239" s="422"/>
      <c r="R239" s="419"/>
      <c r="S239" s="380"/>
      <c r="T239" s="422"/>
      <c r="U239" s="380"/>
      <c r="V239" s="422"/>
      <c r="W239" s="380"/>
      <c r="X239" s="422"/>
      <c r="Y239" s="363"/>
      <c r="Z239" s="363"/>
      <c r="AA239" s="363"/>
      <c r="AB239" s="419"/>
      <c r="AC239" s="363"/>
      <c r="AD239" s="123"/>
    </row>
    <row r="240" spans="1:30" ht="18" customHeight="1">
      <c r="A240" s="121"/>
      <c r="B240" s="63"/>
      <c r="C240" s="108"/>
      <c r="D240" s="42"/>
      <c r="E240" s="43" t="s">
        <v>161</v>
      </c>
      <c r="F240" s="44" t="s">
        <v>382</v>
      </c>
      <c r="G240" s="65">
        <v>2</v>
      </c>
      <c r="H240" s="145">
        <v>30</v>
      </c>
      <c r="I240" s="146">
        <v>60</v>
      </c>
      <c r="J240" s="80">
        <v>40</v>
      </c>
      <c r="K240" s="87">
        <f t="shared" si="14"/>
        <v>1.2</v>
      </c>
      <c r="L240" s="87">
        <f t="shared" si="15"/>
        <v>1.2</v>
      </c>
      <c r="M240" s="46">
        <f t="shared" si="16"/>
        <v>90</v>
      </c>
      <c r="N240" s="422"/>
      <c r="O240" s="441"/>
      <c r="P240" s="419"/>
      <c r="Q240" s="422"/>
      <c r="R240" s="419"/>
      <c r="S240" s="380"/>
      <c r="T240" s="422"/>
      <c r="U240" s="380"/>
      <c r="V240" s="422"/>
      <c r="W240" s="380"/>
      <c r="X240" s="422"/>
      <c r="Y240" s="363"/>
      <c r="Z240" s="363"/>
      <c r="AA240" s="363"/>
      <c r="AB240" s="419"/>
      <c r="AC240" s="363"/>
      <c r="AD240" s="123"/>
    </row>
    <row r="241" spans="1:30" ht="18" hidden="1" customHeight="1">
      <c r="A241" s="90"/>
      <c r="B241" s="63"/>
      <c r="C241" s="108"/>
      <c r="D241" s="42"/>
      <c r="E241" s="43"/>
      <c r="F241" s="44"/>
      <c r="G241" s="65"/>
      <c r="H241" s="145"/>
      <c r="I241" s="146"/>
      <c r="J241" s="80"/>
      <c r="K241" s="87">
        <f t="shared" si="14"/>
        <v>0</v>
      </c>
      <c r="L241" s="87">
        <f t="shared" si="15"/>
        <v>0</v>
      </c>
      <c r="M241" s="46">
        <f t="shared" si="16"/>
        <v>0</v>
      </c>
      <c r="N241" s="422"/>
      <c r="O241" s="441"/>
      <c r="P241" s="419"/>
      <c r="Q241" s="422"/>
      <c r="R241" s="419"/>
      <c r="S241" s="365"/>
      <c r="T241" s="422"/>
      <c r="U241" s="365"/>
      <c r="V241" s="422"/>
      <c r="W241" s="365"/>
      <c r="X241" s="422"/>
      <c r="Y241" s="363"/>
      <c r="Z241" s="363"/>
      <c r="AA241" s="363"/>
      <c r="AB241" s="419"/>
      <c r="AC241" s="363"/>
      <c r="AD241" s="123"/>
    </row>
    <row r="242" spans="1:30" s="225" customFormat="1" ht="18" hidden="1" customHeight="1">
      <c r="A242" s="121"/>
      <c r="B242" s="63"/>
      <c r="C242" s="108"/>
      <c r="D242" s="42"/>
      <c r="E242" s="43"/>
      <c r="F242" s="44"/>
      <c r="G242" s="65"/>
      <c r="H242" s="145"/>
      <c r="I242" s="146"/>
      <c r="J242" s="80"/>
      <c r="K242" s="87">
        <f t="shared" si="14"/>
        <v>0</v>
      </c>
      <c r="L242" s="87">
        <f t="shared" si="15"/>
        <v>0</v>
      </c>
      <c r="M242" s="46">
        <f t="shared" si="16"/>
        <v>0</v>
      </c>
      <c r="N242" s="422"/>
      <c r="O242" s="441"/>
      <c r="P242" s="419"/>
      <c r="Q242" s="422"/>
      <c r="R242" s="419"/>
      <c r="S242" s="380"/>
      <c r="T242" s="422"/>
      <c r="U242" s="380"/>
      <c r="V242" s="422"/>
      <c r="W242" s="380"/>
      <c r="X242" s="422"/>
      <c r="Y242" s="363"/>
      <c r="Z242" s="363"/>
      <c r="AA242" s="363"/>
      <c r="AB242" s="419"/>
      <c r="AC242" s="363"/>
      <c r="AD242" s="123"/>
    </row>
    <row r="243" spans="1:30" ht="18" hidden="1" customHeight="1">
      <c r="A243" s="90"/>
      <c r="B243" s="107"/>
      <c r="C243" s="108"/>
      <c r="D243" s="42"/>
      <c r="E243" s="43"/>
      <c r="F243" s="44"/>
      <c r="G243" s="65"/>
      <c r="H243" s="145"/>
      <c r="I243" s="146"/>
      <c r="J243" s="80"/>
      <c r="K243" s="87">
        <f t="shared" si="14"/>
        <v>0</v>
      </c>
      <c r="L243" s="87">
        <f t="shared" si="15"/>
        <v>0</v>
      </c>
      <c r="M243" s="46">
        <f t="shared" si="16"/>
        <v>0</v>
      </c>
      <c r="N243" s="422"/>
      <c r="O243" s="441"/>
      <c r="P243" s="419"/>
      <c r="Q243" s="422"/>
      <c r="R243" s="419"/>
      <c r="S243" s="365"/>
      <c r="T243" s="422"/>
      <c r="U243" s="365"/>
      <c r="V243" s="422"/>
      <c r="W243" s="365"/>
      <c r="X243" s="422"/>
      <c r="Y243" s="363"/>
      <c r="Z243" s="363"/>
      <c r="AA243" s="363"/>
      <c r="AB243" s="419"/>
      <c r="AC243" s="363"/>
      <c r="AD243" s="123"/>
    </row>
    <row r="244" spans="1:30" ht="18" hidden="1" customHeight="1">
      <c r="A244" s="121"/>
      <c r="B244" s="122"/>
      <c r="C244" s="108"/>
      <c r="D244" s="42"/>
      <c r="E244" s="43"/>
      <c r="F244" s="44"/>
      <c r="G244" s="141"/>
      <c r="H244" s="145"/>
      <c r="I244" s="146"/>
      <c r="J244" s="80"/>
      <c r="K244" s="87">
        <f t="shared" si="14"/>
        <v>0</v>
      </c>
      <c r="L244" s="87">
        <f t="shared" si="15"/>
        <v>0</v>
      </c>
      <c r="M244" s="46">
        <f t="shared" si="16"/>
        <v>0</v>
      </c>
      <c r="N244" s="422"/>
      <c r="O244" s="441"/>
      <c r="P244" s="419"/>
      <c r="Q244" s="422"/>
      <c r="R244" s="419"/>
      <c r="S244" s="365"/>
      <c r="T244" s="422"/>
      <c r="U244" s="365"/>
      <c r="V244" s="422"/>
      <c r="W244" s="365"/>
      <c r="X244" s="422"/>
      <c r="Y244" s="363"/>
      <c r="Z244" s="363"/>
      <c r="AA244" s="363"/>
      <c r="AB244" s="419"/>
      <c r="AC244" s="363"/>
      <c r="AD244" s="123"/>
    </row>
    <row r="245" spans="1:30" ht="18" hidden="1" customHeight="1">
      <c r="A245" s="121"/>
      <c r="B245" s="122"/>
      <c r="C245" s="108"/>
      <c r="D245" s="42"/>
      <c r="E245" s="43"/>
      <c r="F245" s="44"/>
      <c r="G245" s="141"/>
      <c r="H245" s="145"/>
      <c r="I245" s="146"/>
      <c r="J245" s="80"/>
      <c r="K245" s="87">
        <f t="shared" si="14"/>
        <v>0</v>
      </c>
      <c r="L245" s="87">
        <f t="shared" si="15"/>
        <v>0</v>
      </c>
      <c r="M245" s="46">
        <f t="shared" si="16"/>
        <v>0</v>
      </c>
      <c r="N245" s="422"/>
      <c r="O245" s="441"/>
      <c r="P245" s="419"/>
      <c r="Q245" s="422"/>
      <c r="R245" s="419"/>
      <c r="S245" s="365"/>
      <c r="T245" s="422"/>
      <c r="U245" s="365"/>
      <c r="V245" s="422"/>
      <c r="W245" s="365"/>
      <c r="X245" s="422"/>
      <c r="Y245" s="363"/>
      <c r="Z245" s="363"/>
      <c r="AA245" s="363"/>
      <c r="AB245" s="419"/>
      <c r="AC245" s="363"/>
      <c r="AD245" s="123"/>
    </row>
    <row r="246" spans="1:30" ht="18" hidden="1" customHeight="1">
      <c r="A246" s="94"/>
      <c r="B246" s="95"/>
      <c r="C246" s="96"/>
      <c r="D246" s="42"/>
      <c r="E246" s="43"/>
      <c r="F246" s="44"/>
      <c r="G246" s="142"/>
      <c r="H246" s="151"/>
      <c r="I246" s="152"/>
      <c r="J246" s="80"/>
      <c r="K246" s="87">
        <f t="shared" si="14"/>
        <v>0</v>
      </c>
      <c r="L246" s="87">
        <f t="shared" si="15"/>
        <v>0</v>
      </c>
      <c r="M246" s="46">
        <f t="shared" si="16"/>
        <v>0</v>
      </c>
      <c r="N246" s="432"/>
      <c r="O246" s="442"/>
      <c r="P246" s="443"/>
      <c r="Q246" s="432"/>
      <c r="R246" s="419"/>
      <c r="S246" s="380"/>
      <c r="T246" s="422"/>
      <c r="U246" s="380"/>
      <c r="V246" s="422"/>
      <c r="W246" s="380"/>
      <c r="X246" s="422"/>
      <c r="Y246" s="363"/>
      <c r="Z246" s="363"/>
      <c r="AA246" s="363"/>
      <c r="AB246" s="419"/>
      <c r="AC246" s="363"/>
      <c r="AD246" s="123"/>
    </row>
    <row r="247" spans="1:30" ht="18" customHeight="1">
      <c r="A247" s="97">
        <v>13</v>
      </c>
      <c r="B247" s="100" t="s">
        <v>102</v>
      </c>
      <c r="C247" s="101" t="s">
        <v>43</v>
      </c>
      <c r="D247" s="42">
        <v>41000092501</v>
      </c>
      <c r="E247" s="43" t="s">
        <v>182</v>
      </c>
      <c r="F247" s="44" t="s">
        <v>159</v>
      </c>
      <c r="G247" s="65">
        <v>1</v>
      </c>
      <c r="H247" s="151">
        <v>45</v>
      </c>
      <c r="I247" s="153">
        <v>30</v>
      </c>
      <c r="J247" s="80">
        <v>30</v>
      </c>
      <c r="K247" s="87">
        <f t="shared" si="14"/>
        <v>1</v>
      </c>
      <c r="L247" s="87">
        <f t="shared" si="15"/>
        <v>1.1000000000000001</v>
      </c>
      <c r="M247" s="46">
        <f t="shared" si="16"/>
        <v>69.8</v>
      </c>
      <c r="N247" s="421">
        <v>67.5</v>
      </c>
      <c r="O247" s="440"/>
      <c r="P247" s="418">
        <f>SUM(M247:M266)+N247+O266</f>
        <v>838.8</v>
      </c>
      <c r="Q247" s="421" t="s">
        <v>138</v>
      </c>
      <c r="R247" s="418">
        <v>56</v>
      </c>
      <c r="S247" s="387" t="s">
        <v>100</v>
      </c>
      <c r="T247" s="421" t="s">
        <v>100</v>
      </c>
      <c r="U247" s="387" t="s">
        <v>139</v>
      </c>
      <c r="V247" s="421">
        <v>112</v>
      </c>
      <c r="W247" s="387">
        <v>56</v>
      </c>
      <c r="X247" s="421">
        <v>56</v>
      </c>
      <c r="Y247" s="394">
        <f>ROUND((P247-T247),1)</f>
        <v>388.8</v>
      </c>
      <c r="Z247" s="377">
        <f>IF(OR(SUM(V247:V266)="",SUM(Q247:Q266)=""),0,IF(OR(SUM(U247:U266)=320,SUM(V247:V266)&gt;0),ROUND((SUM(Q247:Q266)-SUM(V247:V266)),1),0))</f>
        <v>-112</v>
      </c>
      <c r="AA247" s="377">
        <f>IF(OR(SUM(X247:X266)="",SUM(R247:R266)=""),0,IF(OR(SUM(W247:W266)=160,SUM(X247:X266)&gt;0),ROUND((SUM(R247:R266)-SUM(X247:X266)),1),0))</f>
        <v>0</v>
      </c>
      <c r="AB247" s="418"/>
      <c r="AC247" s="391">
        <f>SUM(Y247:AA266)</f>
        <v>276.8</v>
      </c>
      <c r="AD247" s="83"/>
    </row>
    <row r="248" spans="1:30" ht="18" customHeight="1">
      <c r="A248" s="98"/>
      <c r="B248" s="99"/>
      <c r="C248" s="85"/>
      <c r="D248" s="42">
        <v>71400119918</v>
      </c>
      <c r="E248" s="43" t="s">
        <v>161</v>
      </c>
      <c r="F248" s="44" t="s">
        <v>215</v>
      </c>
      <c r="G248" s="65">
        <v>1</v>
      </c>
      <c r="H248" s="151">
        <v>30</v>
      </c>
      <c r="I248" s="152">
        <v>60</v>
      </c>
      <c r="J248" s="80">
        <v>44</v>
      </c>
      <c r="K248" s="87">
        <f t="shared" si="14"/>
        <v>1.2</v>
      </c>
      <c r="L248" s="87">
        <f t="shared" si="15"/>
        <v>1.2</v>
      </c>
      <c r="M248" s="46">
        <f t="shared" si="16"/>
        <v>90</v>
      </c>
      <c r="N248" s="422"/>
      <c r="O248" s="441"/>
      <c r="P248" s="419"/>
      <c r="Q248" s="422"/>
      <c r="R248" s="419"/>
      <c r="S248" s="365"/>
      <c r="T248" s="422"/>
      <c r="U248" s="365"/>
      <c r="V248" s="422"/>
      <c r="W248" s="365"/>
      <c r="X248" s="422"/>
      <c r="Y248" s="363"/>
      <c r="Z248" s="363"/>
      <c r="AA248" s="363"/>
      <c r="AB248" s="419"/>
      <c r="AC248" s="363"/>
      <c r="AD248" s="83"/>
    </row>
    <row r="249" spans="1:30" ht="18" customHeight="1">
      <c r="A249" s="98"/>
      <c r="B249" s="99"/>
      <c r="C249" s="85"/>
      <c r="D249" s="42">
        <v>21100134201</v>
      </c>
      <c r="E249" s="43" t="s">
        <v>182</v>
      </c>
      <c r="F249" s="44" t="s">
        <v>189</v>
      </c>
      <c r="G249" s="65">
        <v>1</v>
      </c>
      <c r="H249" s="151">
        <v>30</v>
      </c>
      <c r="I249" s="152">
        <v>60</v>
      </c>
      <c r="J249" s="80">
        <v>28</v>
      </c>
      <c r="K249" s="87">
        <f t="shared" si="14"/>
        <v>1</v>
      </c>
      <c r="L249" s="87">
        <f t="shared" si="15"/>
        <v>1</v>
      </c>
      <c r="M249" s="46">
        <f t="shared" si="16"/>
        <v>75</v>
      </c>
      <c r="N249" s="422"/>
      <c r="O249" s="441"/>
      <c r="P249" s="419"/>
      <c r="Q249" s="422"/>
      <c r="R249" s="419"/>
      <c r="S249" s="365"/>
      <c r="T249" s="422"/>
      <c r="U249" s="365"/>
      <c r="V249" s="422"/>
      <c r="W249" s="365"/>
      <c r="X249" s="422"/>
      <c r="Y249" s="363"/>
      <c r="Z249" s="363"/>
      <c r="AA249" s="363"/>
      <c r="AB249" s="419"/>
      <c r="AC249" s="363"/>
      <c r="AD249" s="83"/>
    </row>
    <row r="250" spans="1:30" ht="18" customHeight="1">
      <c r="A250" s="98"/>
      <c r="B250" s="99"/>
      <c r="C250" s="85"/>
      <c r="D250" s="42">
        <v>21100015201</v>
      </c>
      <c r="E250" s="43" t="s">
        <v>182</v>
      </c>
      <c r="F250" s="44" t="s">
        <v>216</v>
      </c>
      <c r="G250" s="65">
        <v>1</v>
      </c>
      <c r="H250" s="151">
        <v>45</v>
      </c>
      <c r="I250" s="152">
        <v>30</v>
      </c>
      <c r="J250" s="80">
        <v>22</v>
      </c>
      <c r="K250" s="87">
        <f t="shared" si="14"/>
        <v>1</v>
      </c>
      <c r="L250" s="87">
        <f t="shared" si="15"/>
        <v>1</v>
      </c>
      <c r="M250" s="46">
        <f t="shared" si="16"/>
        <v>67.5</v>
      </c>
      <c r="N250" s="422"/>
      <c r="O250" s="441"/>
      <c r="P250" s="419"/>
      <c r="Q250" s="422"/>
      <c r="R250" s="419"/>
      <c r="S250" s="365"/>
      <c r="T250" s="422"/>
      <c r="U250" s="365"/>
      <c r="V250" s="422"/>
      <c r="W250" s="365"/>
      <c r="X250" s="422"/>
      <c r="Y250" s="363"/>
      <c r="Z250" s="363"/>
      <c r="AA250" s="363"/>
      <c r="AB250" s="419"/>
      <c r="AC250" s="363"/>
      <c r="AD250" s="83"/>
    </row>
    <row r="251" spans="1:30" ht="18" customHeight="1">
      <c r="A251" s="98"/>
      <c r="B251" s="99"/>
      <c r="C251" s="85"/>
      <c r="D251" s="42" t="s">
        <v>217</v>
      </c>
      <c r="E251" s="43" t="s">
        <v>218</v>
      </c>
      <c r="F251" s="44" t="s">
        <v>146</v>
      </c>
      <c r="G251" s="65">
        <v>1</v>
      </c>
      <c r="H251" s="151"/>
      <c r="I251" s="152"/>
      <c r="J251" s="80"/>
      <c r="K251" s="87">
        <f t="shared" si="14"/>
        <v>0</v>
      </c>
      <c r="L251" s="87">
        <f t="shared" si="15"/>
        <v>0</v>
      </c>
      <c r="M251" s="46">
        <f t="shared" si="16"/>
        <v>0</v>
      </c>
      <c r="N251" s="422"/>
      <c r="O251" s="441"/>
      <c r="P251" s="419"/>
      <c r="Q251" s="422"/>
      <c r="R251" s="419"/>
      <c r="S251" s="365"/>
      <c r="T251" s="422"/>
      <c r="U251" s="365"/>
      <c r="V251" s="422"/>
      <c r="W251" s="365"/>
      <c r="X251" s="422"/>
      <c r="Y251" s="363"/>
      <c r="Z251" s="363"/>
      <c r="AA251" s="363"/>
      <c r="AB251" s="419"/>
      <c r="AC251" s="363"/>
      <c r="AD251" s="83"/>
    </row>
    <row r="252" spans="1:30" s="225" customFormat="1" ht="18" customHeight="1">
      <c r="A252" s="124"/>
      <c r="B252" s="99"/>
      <c r="C252" s="85"/>
      <c r="D252" s="42"/>
      <c r="E252" s="43" t="s">
        <v>161</v>
      </c>
      <c r="F252" s="44" t="s">
        <v>383</v>
      </c>
      <c r="G252" s="65">
        <v>2</v>
      </c>
      <c r="H252" s="151">
        <v>30</v>
      </c>
      <c r="I252" s="152">
        <v>60</v>
      </c>
      <c r="J252" s="80">
        <v>43</v>
      </c>
      <c r="K252" s="87">
        <f t="shared" si="14"/>
        <v>1.2</v>
      </c>
      <c r="L252" s="87">
        <f t="shared" si="15"/>
        <v>1.2</v>
      </c>
      <c r="M252" s="46">
        <f t="shared" si="16"/>
        <v>90</v>
      </c>
      <c r="N252" s="422"/>
      <c r="O252" s="441"/>
      <c r="P252" s="419"/>
      <c r="Q252" s="422"/>
      <c r="R252" s="419"/>
      <c r="S252" s="380"/>
      <c r="T252" s="422"/>
      <c r="U252" s="380"/>
      <c r="V252" s="422"/>
      <c r="W252" s="380"/>
      <c r="X252" s="422"/>
      <c r="Y252" s="363"/>
      <c r="Z252" s="363"/>
      <c r="AA252" s="363"/>
      <c r="AB252" s="419"/>
      <c r="AC252" s="363"/>
      <c r="AD252" s="83"/>
    </row>
    <row r="253" spans="1:30" s="225" customFormat="1" ht="18" customHeight="1">
      <c r="A253" s="124"/>
      <c r="B253" s="99"/>
      <c r="C253" s="85"/>
      <c r="D253" s="42"/>
      <c r="E253" s="43" t="s">
        <v>161</v>
      </c>
      <c r="F253" s="44" t="s">
        <v>384</v>
      </c>
      <c r="G253" s="65">
        <v>2</v>
      </c>
      <c r="H253" s="151">
        <v>30</v>
      </c>
      <c r="I253" s="152">
        <v>60</v>
      </c>
      <c r="J253" s="80">
        <v>43</v>
      </c>
      <c r="K253" s="87">
        <f t="shared" si="14"/>
        <v>1.2</v>
      </c>
      <c r="L253" s="87">
        <f t="shared" si="15"/>
        <v>1.2</v>
      </c>
      <c r="M253" s="46">
        <f t="shared" si="16"/>
        <v>90</v>
      </c>
      <c r="N253" s="422"/>
      <c r="O253" s="441"/>
      <c r="P253" s="419"/>
      <c r="Q253" s="422"/>
      <c r="R253" s="419"/>
      <c r="S253" s="380"/>
      <c r="T253" s="422"/>
      <c r="U253" s="380"/>
      <c r="V253" s="422"/>
      <c r="W253" s="380"/>
      <c r="X253" s="422"/>
      <c r="Y253" s="363"/>
      <c r="Z253" s="363"/>
      <c r="AA253" s="363"/>
      <c r="AB253" s="419"/>
      <c r="AC253" s="363"/>
      <c r="AD253" s="83"/>
    </row>
    <row r="254" spans="1:30" s="225" customFormat="1" ht="18" customHeight="1">
      <c r="A254" s="124"/>
      <c r="B254" s="99"/>
      <c r="C254" s="85"/>
      <c r="D254" s="42"/>
      <c r="E254" s="43" t="s">
        <v>182</v>
      </c>
      <c r="F254" s="44" t="s">
        <v>146</v>
      </c>
      <c r="G254" s="65">
        <v>2</v>
      </c>
      <c r="H254" s="151">
        <v>30</v>
      </c>
      <c r="I254" s="152">
        <v>60</v>
      </c>
      <c r="J254" s="80">
        <v>50</v>
      </c>
      <c r="K254" s="87">
        <f t="shared" si="14"/>
        <v>1.2</v>
      </c>
      <c r="L254" s="87">
        <f t="shared" si="15"/>
        <v>1.2</v>
      </c>
      <c r="M254" s="46">
        <f t="shared" si="16"/>
        <v>90</v>
      </c>
      <c r="N254" s="422"/>
      <c r="O254" s="441"/>
      <c r="P254" s="419"/>
      <c r="Q254" s="422"/>
      <c r="R254" s="419"/>
      <c r="S254" s="380"/>
      <c r="T254" s="422"/>
      <c r="U254" s="380"/>
      <c r="V254" s="422"/>
      <c r="W254" s="380"/>
      <c r="X254" s="422"/>
      <c r="Y254" s="363"/>
      <c r="Z254" s="363"/>
      <c r="AA254" s="363"/>
      <c r="AB254" s="419"/>
      <c r="AC254" s="363"/>
      <c r="AD254" s="83"/>
    </row>
    <row r="255" spans="1:30" s="225" customFormat="1" ht="18" customHeight="1">
      <c r="A255" s="124"/>
      <c r="B255" s="99"/>
      <c r="C255" s="85"/>
      <c r="D255" s="42"/>
      <c r="E255" s="43" t="s">
        <v>182</v>
      </c>
      <c r="F255" s="44" t="s">
        <v>232</v>
      </c>
      <c r="G255" s="65">
        <v>2</v>
      </c>
      <c r="H255" s="151">
        <v>30</v>
      </c>
      <c r="I255" s="152">
        <v>60</v>
      </c>
      <c r="J255" s="80">
        <v>50</v>
      </c>
      <c r="K255" s="87">
        <f t="shared" si="14"/>
        <v>1.2</v>
      </c>
      <c r="L255" s="87">
        <f t="shared" si="15"/>
        <v>1.2</v>
      </c>
      <c r="M255" s="46">
        <f t="shared" si="16"/>
        <v>90</v>
      </c>
      <c r="N255" s="422"/>
      <c r="O255" s="441"/>
      <c r="P255" s="419"/>
      <c r="Q255" s="422"/>
      <c r="R255" s="419"/>
      <c r="S255" s="380"/>
      <c r="T255" s="422"/>
      <c r="U255" s="380"/>
      <c r="V255" s="422"/>
      <c r="W255" s="380"/>
      <c r="X255" s="422"/>
      <c r="Y255" s="363"/>
      <c r="Z255" s="363"/>
      <c r="AA255" s="363"/>
      <c r="AB255" s="419"/>
      <c r="AC255" s="363"/>
      <c r="AD255" s="83"/>
    </row>
    <row r="256" spans="1:30" s="225" customFormat="1" ht="18" customHeight="1">
      <c r="A256" s="124"/>
      <c r="B256" s="99"/>
      <c r="C256" s="85"/>
      <c r="D256" s="42"/>
      <c r="E256" s="43" t="s">
        <v>182</v>
      </c>
      <c r="F256" s="44" t="s">
        <v>167</v>
      </c>
      <c r="G256" s="65">
        <v>2</v>
      </c>
      <c r="H256" s="151">
        <v>30</v>
      </c>
      <c r="I256" s="154">
        <v>60</v>
      </c>
      <c r="J256" s="80">
        <v>50</v>
      </c>
      <c r="K256" s="87">
        <f t="shared" si="14"/>
        <v>1.2</v>
      </c>
      <c r="L256" s="87">
        <f t="shared" si="15"/>
        <v>1.2</v>
      </c>
      <c r="M256" s="46">
        <f t="shared" si="16"/>
        <v>90</v>
      </c>
      <c r="N256" s="422"/>
      <c r="O256" s="441"/>
      <c r="P256" s="419"/>
      <c r="Q256" s="422"/>
      <c r="R256" s="419"/>
      <c r="S256" s="380"/>
      <c r="T256" s="422"/>
      <c r="U256" s="380"/>
      <c r="V256" s="422"/>
      <c r="W256" s="380"/>
      <c r="X256" s="422"/>
      <c r="Y256" s="363"/>
      <c r="Z256" s="363"/>
      <c r="AA256" s="363"/>
      <c r="AB256" s="419"/>
      <c r="AC256" s="363"/>
      <c r="AD256" s="83"/>
    </row>
    <row r="257" spans="1:30" s="225" customFormat="1" ht="18" customHeight="1">
      <c r="A257" s="124"/>
      <c r="B257" s="99"/>
      <c r="C257" s="85"/>
      <c r="D257" s="42"/>
      <c r="E257" s="254" t="s">
        <v>393</v>
      </c>
      <c r="F257" s="255" t="s">
        <v>189</v>
      </c>
      <c r="G257" s="251">
        <v>2</v>
      </c>
      <c r="H257" s="258"/>
      <c r="I257" s="259"/>
      <c r="J257" s="253">
        <v>38</v>
      </c>
      <c r="K257" s="87">
        <f t="shared" si="14"/>
        <v>0</v>
      </c>
      <c r="L257" s="87">
        <f t="shared" si="15"/>
        <v>0</v>
      </c>
      <c r="M257" s="46">
        <f t="shared" si="16"/>
        <v>19</v>
      </c>
      <c r="N257" s="422"/>
      <c r="O257" s="441"/>
      <c r="P257" s="419"/>
      <c r="Q257" s="422"/>
      <c r="R257" s="419"/>
      <c r="S257" s="380"/>
      <c r="T257" s="422"/>
      <c r="U257" s="380"/>
      <c r="V257" s="422"/>
      <c r="W257" s="380"/>
      <c r="X257" s="422"/>
      <c r="Y257" s="363"/>
      <c r="Z257" s="363"/>
      <c r="AA257" s="363"/>
      <c r="AB257" s="419"/>
      <c r="AC257" s="363"/>
      <c r="AD257" s="83"/>
    </row>
    <row r="258" spans="1:30" s="225" customFormat="1" ht="18" hidden="1" customHeight="1">
      <c r="A258" s="124"/>
      <c r="B258" s="99"/>
      <c r="C258" s="85"/>
      <c r="D258" s="42"/>
      <c r="E258" s="43"/>
      <c r="F258" s="44"/>
      <c r="G258" s="65"/>
      <c r="H258" s="151"/>
      <c r="I258" s="152"/>
      <c r="J258" s="80"/>
      <c r="K258" s="87">
        <f t="shared" si="14"/>
        <v>0</v>
      </c>
      <c r="L258" s="87">
        <f t="shared" si="15"/>
        <v>0</v>
      </c>
      <c r="M258" s="46">
        <f t="shared" si="16"/>
        <v>0</v>
      </c>
      <c r="N258" s="422"/>
      <c r="O258" s="441"/>
      <c r="P258" s="419"/>
      <c r="Q258" s="422"/>
      <c r="R258" s="419"/>
      <c r="S258" s="380"/>
      <c r="T258" s="422"/>
      <c r="U258" s="380"/>
      <c r="V258" s="422"/>
      <c r="W258" s="380"/>
      <c r="X258" s="422"/>
      <c r="Y258" s="363"/>
      <c r="Z258" s="363"/>
      <c r="AA258" s="363"/>
      <c r="AB258" s="419"/>
      <c r="AC258" s="363"/>
      <c r="AD258" s="83"/>
    </row>
    <row r="259" spans="1:30" s="225" customFormat="1" ht="18" hidden="1" customHeight="1">
      <c r="A259" s="124"/>
      <c r="B259" s="99"/>
      <c r="C259" s="85"/>
      <c r="D259" s="42"/>
      <c r="E259" s="43"/>
      <c r="F259" s="44"/>
      <c r="G259" s="65"/>
      <c r="H259" s="151"/>
      <c r="I259" s="152"/>
      <c r="J259" s="80"/>
      <c r="K259" s="87">
        <f t="shared" si="14"/>
        <v>0</v>
      </c>
      <c r="L259" s="87">
        <f t="shared" si="15"/>
        <v>0</v>
      </c>
      <c r="M259" s="46">
        <f t="shared" si="16"/>
        <v>0</v>
      </c>
      <c r="N259" s="422"/>
      <c r="O259" s="441"/>
      <c r="P259" s="419"/>
      <c r="Q259" s="422"/>
      <c r="R259" s="419"/>
      <c r="S259" s="380"/>
      <c r="T259" s="422"/>
      <c r="U259" s="380"/>
      <c r="V259" s="422"/>
      <c r="W259" s="380"/>
      <c r="X259" s="422"/>
      <c r="Y259" s="363"/>
      <c r="Z259" s="363"/>
      <c r="AA259" s="363"/>
      <c r="AB259" s="419"/>
      <c r="AC259" s="363"/>
      <c r="AD259" s="83"/>
    </row>
    <row r="260" spans="1:30" s="225" customFormat="1" ht="18" hidden="1" customHeight="1">
      <c r="A260" s="124"/>
      <c r="B260" s="99"/>
      <c r="C260" s="85"/>
      <c r="D260" s="42"/>
      <c r="E260" s="43"/>
      <c r="F260" s="44"/>
      <c r="G260" s="65"/>
      <c r="H260" s="151"/>
      <c r="I260" s="152"/>
      <c r="J260" s="80"/>
      <c r="K260" s="87">
        <f t="shared" si="14"/>
        <v>0</v>
      </c>
      <c r="L260" s="87">
        <f t="shared" si="15"/>
        <v>0</v>
      </c>
      <c r="M260" s="46">
        <f t="shared" si="16"/>
        <v>0</v>
      </c>
      <c r="N260" s="422"/>
      <c r="O260" s="441"/>
      <c r="P260" s="419"/>
      <c r="Q260" s="422"/>
      <c r="R260" s="419"/>
      <c r="S260" s="380"/>
      <c r="T260" s="422"/>
      <c r="U260" s="380"/>
      <c r="V260" s="422"/>
      <c r="W260" s="380"/>
      <c r="X260" s="422"/>
      <c r="Y260" s="363"/>
      <c r="Z260" s="363"/>
      <c r="AA260" s="363"/>
      <c r="AB260" s="419"/>
      <c r="AC260" s="363"/>
      <c r="AD260" s="83"/>
    </row>
    <row r="261" spans="1:30" s="225" customFormat="1" ht="18" hidden="1" customHeight="1">
      <c r="A261" s="124"/>
      <c r="B261" s="99"/>
      <c r="C261" s="85"/>
      <c r="D261" s="42"/>
      <c r="E261" s="43"/>
      <c r="F261" s="44"/>
      <c r="G261" s="65"/>
      <c r="H261" s="151"/>
      <c r="I261" s="152"/>
      <c r="J261" s="80"/>
      <c r="K261" s="87">
        <f t="shared" ref="K261:K324" si="17">IF(OR(LEFT(E261,2)="ĐA",LEFT(E261,2)="DA",LEFT(E261,5)="Đồ án",LEFT(E261,5)="Đồán ",LEFT(E261,9)="Sinh hoạt",LEFT(E261,9)="sinh hoạt",LEFT(E261,6)="Cố vấn",LEFT(E261,6)="cố vấn",LEFT(E261,4)="cvht",LEFT(E261,4)="CVHT",LEFT(E261,4)="shcn",LEFT(E261,4)="SHCN"),0,(IF(AND(H261&gt;0,J261&gt;0),IF(J261&gt;60,1.3,IF(J261&gt;35,1.2,1)),0)))</f>
        <v>0</v>
      </c>
      <c r="L261" s="87">
        <f t="shared" ref="L261:L324" si="18">IF(OR(LEFT(E261,2)="ĐA",LEFT(E261,2)="DA",LEFT(E261,5)="Đồ án",LEFT(E261,5)="Đồán "),0,IF(AND(J261&gt;0,I261&gt;0),IF(AND(OR(LEFT(E261,4)="GDQP",LEFT(E261,4)="gdqp",LEFT(E261,19)="Giáo dục quốc phòng"),J261&gt;50),1.3,IF(J261&gt;35,1.2,IF(J261&gt;29,1.1,1))),0))</f>
        <v>0</v>
      </c>
      <c r="M261" s="46">
        <f t="shared" ref="M261:M324" si="19">ROUND(IF(OR(LEFT(E261,2)="ĐA",LEFT(E261,2)="DA",LEFT(E261,5)="Đồ án",LEFT(E261,5)="Đồán "),J261*0.5,(IF(H261&gt;0,H261*K261,"0")+IF(I261&gt;0,(I261*0.75)*L261,"0"))),1)</f>
        <v>0</v>
      </c>
      <c r="N261" s="422"/>
      <c r="O261" s="441"/>
      <c r="P261" s="419"/>
      <c r="Q261" s="422"/>
      <c r="R261" s="419"/>
      <c r="S261" s="380"/>
      <c r="T261" s="422"/>
      <c r="U261" s="380"/>
      <c r="V261" s="422"/>
      <c r="W261" s="380"/>
      <c r="X261" s="422"/>
      <c r="Y261" s="363"/>
      <c r="Z261" s="363"/>
      <c r="AA261" s="363"/>
      <c r="AB261" s="419"/>
      <c r="AC261" s="363"/>
      <c r="AD261" s="83"/>
    </row>
    <row r="262" spans="1:30" ht="18" hidden="1" customHeight="1">
      <c r="A262" s="98"/>
      <c r="B262" s="99"/>
      <c r="C262" s="85"/>
      <c r="D262" s="42"/>
      <c r="E262" s="43"/>
      <c r="F262" s="44"/>
      <c r="G262" s="65"/>
      <c r="H262" s="151"/>
      <c r="I262" s="152"/>
      <c r="J262" s="80"/>
      <c r="K262" s="87">
        <f t="shared" si="17"/>
        <v>0</v>
      </c>
      <c r="L262" s="87">
        <f t="shared" si="18"/>
        <v>0</v>
      </c>
      <c r="M262" s="46">
        <f t="shared" si="19"/>
        <v>0</v>
      </c>
      <c r="N262" s="422"/>
      <c r="O262" s="441"/>
      <c r="P262" s="419"/>
      <c r="Q262" s="422"/>
      <c r="R262" s="419"/>
      <c r="S262" s="365"/>
      <c r="T262" s="422"/>
      <c r="U262" s="365"/>
      <c r="V262" s="422"/>
      <c r="W262" s="365"/>
      <c r="X262" s="422"/>
      <c r="Y262" s="363"/>
      <c r="Z262" s="363"/>
      <c r="AA262" s="363"/>
      <c r="AB262" s="419"/>
      <c r="AC262" s="363"/>
      <c r="AD262" s="83"/>
    </row>
    <row r="263" spans="1:30" ht="18" hidden="1" customHeight="1">
      <c r="A263" s="98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7"/>
        <v>0</v>
      </c>
      <c r="L263" s="87">
        <f t="shared" si="18"/>
        <v>0</v>
      </c>
      <c r="M263" s="46">
        <f t="shared" si="19"/>
        <v>0</v>
      </c>
      <c r="N263" s="422"/>
      <c r="O263" s="441"/>
      <c r="P263" s="419"/>
      <c r="Q263" s="422"/>
      <c r="R263" s="419"/>
      <c r="S263" s="365"/>
      <c r="T263" s="422"/>
      <c r="U263" s="365"/>
      <c r="V263" s="422"/>
      <c r="W263" s="365"/>
      <c r="X263" s="422"/>
      <c r="Y263" s="363"/>
      <c r="Z263" s="363"/>
      <c r="AA263" s="363"/>
      <c r="AB263" s="419"/>
      <c r="AC263" s="363"/>
      <c r="AD263" s="83"/>
    </row>
    <row r="264" spans="1:30" ht="18" hidden="1" customHeight="1">
      <c r="A264" s="98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7"/>
        <v>0</v>
      </c>
      <c r="L264" s="87">
        <f t="shared" si="18"/>
        <v>0</v>
      </c>
      <c r="M264" s="46">
        <f t="shared" si="19"/>
        <v>0</v>
      </c>
      <c r="N264" s="422"/>
      <c r="O264" s="441"/>
      <c r="P264" s="419"/>
      <c r="Q264" s="422"/>
      <c r="R264" s="419"/>
      <c r="S264" s="365"/>
      <c r="T264" s="422"/>
      <c r="U264" s="365"/>
      <c r="V264" s="422"/>
      <c r="W264" s="365"/>
      <c r="X264" s="422"/>
      <c r="Y264" s="363"/>
      <c r="Z264" s="363"/>
      <c r="AA264" s="363"/>
      <c r="AB264" s="419"/>
      <c r="AC264" s="363"/>
      <c r="AD264" s="83"/>
    </row>
    <row r="265" spans="1:30" ht="18" hidden="1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si="17"/>
        <v>0</v>
      </c>
      <c r="L265" s="87">
        <f t="shared" si="18"/>
        <v>0</v>
      </c>
      <c r="M265" s="46">
        <f t="shared" si="19"/>
        <v>0</v>
      </c>
      <c r="N265" s="422"/>
      <c r="O265" s="441"/>
      <c r="P265" s="419"/>
      <c r="Q265" s="422"/>
      <c r="R265" s="419"/>
      <c r="S265" s="380"/>
      <c r="T265" s="422"/>
      <c r="U265" s="380"/>
      <c r="V265" s="422"/>
      <c r="W265" s="380"/>
      <c r="X265" s="422"/>
      <c r="Y265" s="363"/>
      <c r="Z265" s="363"/>
      <c r="AA265" s="363"/>
      <c r="AB265" s="419"/>
      <c r="AC265" s="363"/>
      <c r="AD265" s="83"/>
    </row>
    <row r="266" spans="1:30" ht="18" hidden="1" customHeight="1">
      <c r="A266" s="124"/>
      <c r="B266" s="99"/>
      <c r="C266" s="85"/>
      <c r="D266" s="42"/>
      <c r="E266" s="43"/>
      <c r="F266" s="44"/>
      <c r="G266" s="65"/>
      <c r="H266" s="151"/>
      <c r="I266" s="154"/>
      <c r="J266" s="80"/>
      <c r="K266" s="87">
        <f t="shared" si="17"/>
        <v>0</v>
      </c>
      <c r="L266" s="87">
        <f t="shared" si="18"/>
        <v>0</v>
      </c>
      <c r="M266" s="46">
        <f t="shared" si="19"/>
        <v>0</v>
      </c>
      <c r="N266" s="422"/>
      <c r="O266" s="441"/>
      <c r="P266" s="419"/>
      <c r="Q266" s="422"/>
      <c r="R266" s="419"/>
      <c r="S266" s="380"/>
      <c r="T266" s="422"/>
      <c r="U266" s="380"/>
      <c r="V266" s="422"/>
      <c r="W266" s="380"/>
      <c r="X266" s="422"/>
      <c r="Y266" s="363"/>
      <c r="Z266" s="363"/>
      <c r="AA266" s="363"/>
      <c r="AB266" s="419"/>
      <c r="AC266" s="363"/>
      <c r="AD266" s="83"/>
    </row>
    <row r="267" spans="1:30" ht="18" customHeight="1">
      <c r="A267" s="97">
        <v>14</v>
      </c>
      <c r="B267" s="100" t="s">
        <v>103</v>
      </c>
      <c r="C267" s="101" t="s">
        <v>44</v>
      </c>
      <c r="D267" s="42">
        <v>20200002201</v>
      </c>
      <c r="E267" s="43" t="s">
        <v>314</v>
      </c>
      <c r="F267" s="44" t="s">
        <v>315</v>
      </c>
      <c r="G267" s="65">
        <v>1</v>
      </c>
      <c r="H267" s="155">
        <v>30</v>
      </c>
      <c r="I267" s="156"/>
      <c r="J267" s="80">
        <v>58</v>
      </c>
      <c r="K267" s="87">
        <f t="shared" si="17"/>
        <v>1.2</v>
      </c>
      <c r="L267" s="87">
        <f t="shared" si="18"/>
        <v>0</v>
      </c>
      <c r="M267" s="46">
        <f t="shared" si="19"/>
        <v>36</v>
      </c>
      <c r="N267" s="421">
        <v>67.5</v>
      </c>
      <c r="O267" s="440">
        <v>0</v>
      </c>
      <c r="P267" s="418">
        <f>SUM(M267:M284)+N247+O247</f>
        <v>867.19999999999993</v>
      </c>
      <c r="Q267" s="421" t="s">
        <v>138</v>
      </c>
      <c r="R267" s="418">
        <v>50</v>
      </c>
      <c r="S267" s="387" t="s">
        <v>100</v>
      </c>
      <c r="T267" s="421" t="s">
        <v>100</v>
      </c>
      <c r="U267" s="387" t="s">
        <v>139</v>
      </c>
      <c r="V267" s="421">
        <v>112</v>
      </c>
      <c r="W267" s="387">
        <v>56</v>
      </c>
      <c r="X267" s="421">
        <v>56</v>
      </c>
      <c r="Y267" s="394">
        <f>ROUND((P267-T267),1)</f>
        <v>417.2</v>
      </c>
      <c r="Z267" s="377">
        <f>IF(OR(SUM(V267:V286)="",SUM(Q267:Q286)=""),0,IF(OR(SUM(U267:U286)=320,SUM(V267:V286)&gt;0),ROUND((SUM(Q267:Q286)-SUM(V267:V286)),1),0))</f>
        <v>-112</v>
      </c>
      <c r="AA267" s="377">
        <f>IF(OR(SUM(X267:X286)="",SUM(R267:R286)=""),0,IF(OR(SUM(W267:W286)=160,SUM(X267:X286)&gt;0),ROUND((SUM(R267:R286)-SUM(X267:X286)),1),0))</f>
        <v>-6</v>
      </c>
      <c r="AB267" s="418"/>
      <c r="AC267" s="391">
        <f>SUM(Y267:AA286)</f>
        <v>299.2</v>
      </c>
      <c r="AD267" s="102"/>
    </row>
    <row r="268" spans="1:30" s="225" customFormat="1" ht="18" customHeight="1">
      <c r="A268" s="256"/>
      <c r="B268" s="257"/>
      <c r="C268" s="96"/>
      <c r="D268" s="42">
        <v>20200002201</v>
      </c>
      <c r="E268" s="43" t="s">
        <v>490</v>
      </c>
      <c r="F268" s="44" t="s">
        <v>315</v>
      </c>
      <c r="G268" s="65">
        <v>1</v>
      </c>
      <c r="H268" s="155"/>
      <c r="I268" s="156">
        <v>30</v>
      </c>
      <c r="J268" s="80">
        <v>58</v>
      </c>
      <c r="K268" s="87">
        <f t="shared" si="17"/>
        <v>0</v>
      </c>
      <c r="L268" s="87">
        <f t="shared" si="18"/>
        <v>1.2</v>
      </c>
      <c r="M268" s="46">
        <f t="shared" si="19"/>
        <v>27</v>
      </c>
      <c r="N268" s="422"/>
      <c r="O268" s="441"/>
      <c r="P268" s="419"/>
      <c r="Q268" s="422"/>
      <c r="R268" s="419"/>
      <c r="S268" s="388"/>
      <c r="T268" s="422"/>
      <c r="U268" s="388"/>
      <c r="V268" s="422"/>
      <c r="W268" s="388"/>
      <c r="X268" s="422"/>
      <c r="Y268" s="395"/>
      <c r="Z268" s="378"/>
      <c r="AA268" s="378"/>
      <c r="AB268" s="419"/>
      <c r="AC268" s="420"/>
      <c r="AD268" s="102"/>
    </row>
    <row r="269" spans="1:30" s="225" customFormat="1" ht="18" customHeight="1">
      <c r="A269" s="256"/>
      <c r="B269" s="257"/>
      <c r="C269" s="96"/>
      <c r="D269" s="42">
        <v>20200002201</v>
      </c>
      <c r="E269" s="43" t="s">
        <v>491</v>
      </c>
      <c r="F269" s="44" t="s">
        <v>315</v>
      </c>
      <c r="G269" s="65">
        <v>1</v>
      </c>
      <c r="H269" s="155"/>
      <c r="I269" s="156">
        <v>30</v>
      </c>
      <c r="J269" s="80">
        <v>58</v>
      </c>
      <c r="K269" s="87">
        <f t="shared" si="17"/>
        <v>0</v>
      </c>
      <c r="L269" s="87">
        <f t="shared" si="18"/>
        <v>1.2</v>
      </c>
      <c r="M269" s="46">
        <f t="shared" si="19"/>
        <v>27</v>
      </c>
      <c r="N269" s="422"/>
      <c r="O269" s="441"/>
      <c r="P269" s="419"/>
      <c r="Q269" s="422"/>
      <c r="R269" s="419"/>
      <c r="S269" s="388"/>
      <c r="T269" s="422"/>
      <c r="U269" s="388"/>
      <c r="V269" s="422"/>
      <c r="W269" s="388"/>
      <c r="X269" s="422"/>
      <c r="Y269" s="395"/>
      <c r="Z269" s="378"/>
      <c r="AA269" s="378"/>
      <c r="AB269" s="419"/>
      <c r="AC269" s="420"/>
      <c r="AD269" s="102"/>
    </row>
    <row r="270" spans="1:30" ht="18" customHeight="1">
      <c r="A270" s="90"/>
      <c r="B270" s="107"/>
      <c r="C270" s="108"/>
      <c r="D270" s="42">
        <v>21100009601</v>
      </c>
      <c r="E270" s="43" t="s">
        <v>207</v>
      </c>
      <c r="F270" s="44" t="s">
        <v>316</v>
      </c>
      <c r="G270" s="65">
        <v>1</v>
      </c>
      <c r="H270" s="155">
        <v>30</v>
      </c>
      <c r="I270" s="156">
        <v>30</v>
      </c>
      <c r="J270" s="80">
        <v>30</v>
      </c>
      <c r="K270" s="87">
        <f t="shared" si="17"/>
        <v>1</v>
      </c>
      <c r="L270" s="87">
        <f t="shared" si="18"/>
        <v>1.1000000000000001</v>
      </c>
      <c r="M270" s="46">
        <f t="shared" si="19"/>
        <v>54.8</v>
      </c>
      <c r="N270" s="422"/>
      <c r="O270" s="441"/>
      <c r="P270" s="419"/>
      <c r="Q270" s="422"/>
      <c r="R270" s="419"/>
      <c r="S270" s="365"/>
      <c r="T270" s="422"/>
      <c r="U270" s="365"/>
      <c r="V270" s="422"/>
      <c r="W270" s="365"/>
      <c r="X270" s="422"/>
      <c r="Y270" s="363"/>
      <c r="Z270" s="363"/>
      <c r="AA270" s="363"/>
      <c r="AB270" s="419"/>
      <c r="AC270" s="363"/>
      <c r="AD270" s="102"/>
    </row>
    <row r="271" spans="1:30" ht="18" customHeight="1">
      <c r="A271" s="90"/>
      <c r="B271" s="398"/>
      <c r="C271" s="399"/>
      <c r="D271" s="42">
        <v>21100009602</v>
      </c>
      <c r="E271" s="43" t="s">
        <v>207</v>
      </c>
      <c r="F271" s="44" t="s">
        <v>317</v>
      </c>
      <c r="G271" s="65">
        <v>1</v>
      </c>
      <c r="H271" s="155">
        <v>30</v>
      </c>
      <c r="I271" s="156">
        <v>30</v>
      </c>
      <c r="J271" s="80">
        <v>34</v>
      </c>
      <c r="K271" s="87">
        <f t="shared" si="17"/>
        <v>1</v>
      </c>
      <c r="L271" s="87">
        <f t="shared" si="18"/>
        <v>1.1000000000000001</v>
      </c>
      <c r="M271" s="46">
        <f t="shared" si="19"/>
        <v>54.8</v>
      </c>
      <c r="N271" s="422"/>
      <c r="O271" s="441"/>
      <c r="P271" s="419"/>
      <c r="Q271" s="422"/>
      <c r="R271" s="419"/>
      <c r="S271" s="365"/>
      <c r="T271" s="422"/>
      <c r="U271" s="365"/>
      <c r="V271" s="422"/>
      <c r="W271" s="365"/>
      <c r="X271" s="422"/>
      <c r="Y271" s="363"/>
      <c r="Z271" s="363"/>
      <c r="AA271" s="363"/>
      <c r="AB271" s="419"/>
      <c r="AC271" s="363"/>
      <c r="AD271" s="102"/>
    </row>
    <row r="272" spans="1:30" ht="18" customHeight="1">
      <c r="A272" s="90"/>
      <c r="B272" s="398"/>
      <c r="C272" s="399"/>
      <c r="D272" s="42">
        <v>21100009906</v>
      </c>
      <c r="E272" s="43" t="s">
        <v>318</v>
      </c>
      <c r="F272" s="44" t="s">
        <v>205</v>
      </c>
      <c r="G272" s="65">
        <v>1</v>
      </c>
      <c r="H272" s="155">
        <v>45</v>
      </c>
      <c r="I272" s="156">
        <v>30</v>
      </c>
      <c r="J272" s="80">
        <v>17</v>
      </c>
      <c r="K272" s="87">
        <f t="shared" si="17"/>
        <v>1</v>
      </c>
      <c r="L272" s="87">
        <f t="shared" si="18"/>
        <v>1</v>
      </c>
      <c r="M272" s="46">
        <f t="shared" si="19"/>
        <v>67.5</v>
      </c>
      <c r="N272" s="422"/>
      <c r="O272" s="441"/>
      <c r="P272" s="419"/>
      <c r="Q272" s="422"/>
      <c r="R272" s="419"/>
      <c r="S272" s="365"/>
      <c r="T272" s="422"/>
      <c r="U272" s="365"/>
      <c r="V272" s="422"/>
      <c r="W272" s="365"/>
      <c r="X272" s="422"/>
      <c r="Y272" s="363"/>
      <c r="Z272" s="363"/>
      <c r="AA272" s="363"/>
      <c r="AB272" s="419"/>
      <c r="AC272" s="363"/>
      <c r="AD272" s="102"/>
    </row>
    <row r="273" spans="1:30" ht="18" customHeight="1">
      <c r="A273" s="90"/>
      <c r="B273" s="107"/>
      <c r="C273" s="108"/>
      <c r="D273" s="42"/>
      <c r="E273" s="43" t="s">
        <v>218</v>
      </c>
      <c r="F273" s="44" t="s">
        <v>232</v>
      </c>
      <c r="G273" s="65"/>
      <c r="H273" s="155"/>
      <c r="I273" s="156"/>
      <c r="J273" s="80"/>
      <c r="K273" s="87">
        <f t="shared" si="17"/>
        <v>0</v>
      </c>
      <c r="L273" s="87">
        <f t="shared" si="18"/>
        <v>0</v>
      </c>
      <c r="M273" s="46">
        <f t="shared" si="19"/>
        <v>0</v>
      </c>
      <c r="N273" s="422"/>
      <c r="O273" s="441"/>
      <c r="P273" s="419"/>
      <c r="Q273" s="422"/>
      <c r="R273" s="419"/>
      <c r="S273" s="365"/>
      <c r="T273" s="422"/>
      <c r="U273" s="365"/>
      <c r="V273" s="422"/>
      <c r="W273" s="365"/>
      <c r="X273" s="422"/>
      <c r="Y273" s="363"/>
      <c r="Z273" s="363"/>
      <c r="AA273" s="363"/>
      <c r="AB273" s="419"/>
      <c r="AC273" s="363"/>
      <c r="AD273" s="102"/>
    </row>
    <row r="274" spans="1:30" ht="18" customHeight="1">
      <c r="A274" s="90"/>
      <c r="B274" s="107"/>
      <c r="C274" s="108"/>
      <c r="D274" s="42"/>
      <c r="E274" s="43" t="s">
        <v>207</v>
      </c>
      <c r="F274" s="44" t="s">
        <v>385</v>
      </c>
      <c r="G274" s="65">
        <v>2</v>
      </c>
      <c r="H274" s="155">
        <v>30</v>
      </c>
      <c r="I274" s="156">
        <v>30</v>
      </c>
      <c r="J274" s="80">
        <v>40</v>
      </c>
      <c r="K274" s="87">
        <f t="shared" si="17"/>
        <v>1.2</v>
      </c>
      <c r="L274" s="87">
        <f t="shared" si="18"/>
        <v>1.2</v>
      </c>
      <c r="M274" s="46">
        <f t="shared" si="19"/>
        <v>63</v>
      </c>
      <c r="N274" s="422"/>
      <c r="O274" s="441"/>
      <c r="P274" s="419"/>
      <c r="Q274" s="422"/>
      <c r="R274" s="419"/>
      <c r="S274" s="365"/>
      <c r="T274" s="422"/>
      <c r="U274" s="365"/>
      <c r="V274" s="422"/>
      <c r="W274" s="365"/>
      <c r="X274" s="422"/>
      <c r="Y274" s="363"/>
      <c r="Z274" s="363"/>
      <c r="AA274" s="363"/>
      <c r="AB274" s="419"/>
      <c r="AC274" s="363"/>
      <c r="AD274" s="102"/>
    </row>
    <row r="275" spans="1:30" ht="18" customHeight="1">
      <c r="A275" s="90"/>
      <c r="B275" s="107"/>
      <c r="C275" s="108"/>
      <c r="D275" s="42"/>
      <c r="E275" s="43" t="s">
        <v>161</v>
      </c>
      <c r="F275" s="44" t="s">
        <v>396</v>
      </c>
      <c r="G275" s="65">
        <v>2</v>
      </c>
      <c r="H275" s="151">
        <v>30</v>
      </c>
      <c r="I275" s="156">
        <v>60</v>
      </c>
      <c r="J275" s="80">
        <v>40</v>
      </c>
      <c r="K275" s="87">
        <f t="shared" si="17"/>
        <v>1.2</v>
      </c>
      <c r="L275" s="87">
        <f t="shared" si="18"/>
        <v>1.2</v>
      </c>
      <c r="M275" s="46">
        <f t="shared" si="19"/>
        <v>90</v>
      </c>
      <c r="N275" s="422"/>
      <c r="O275" s="441"/>
      <c r="P275" s="419"/>
      <c r="Q275" s="422"/>
      <c r="R275" s="419"/>
      <c r="S275" s="365"/>
      <c r="T275" s="422"/>
      <c r="U275" s="365"/>
      <c r="V275" s="422"/>
      <c r="W275" s="365"/>
      <c r="X275" s="422"/>
      <c r="Y275" s="363"/>
      <c r="Z275" s="363"/>
      <c r="AA275" s="363"/>
      <c r="AB275" s="419"/>
      <c r="AC275" s="363"/>
      <c r="AD275" s="102"/>
    </row>
    <row r="276" spans="1:30" ht="18" customHeight="1">
      <c r="A276" s="121"/>
      <c r="B276" s="107"/>
      <c r="C276" s="108"/>
      <c r="D276" s="42"/>
      <c r="E276" s="43" t="s">
        <v>161</v>
      </c>
      <c r="F276" s="44" t="s">
        <v>398</v>
      </c>
      <c r="G276" s="65">
        <v>2</v>
      </c>
      <c r="H276" s="155">
        <v>30</v>
      </c>
      <c r="I276" s="156">
        <v>60</v>
      </c>
      <c r="J276" s="80">
        <v>40</v>
      </c>
      <c r="K276" s="87">
        <f t="shared" si="17"/>
        <v>1.2</v>
      </c>
      <c r="L276" s="87">
        <f t="shared" si="18"/>
        <v>1.2</v>
      </c>
      <c r="M276" s="46">
        <f t="shared" si="19"/>
        <v>90</v>
      </c>
      <c r="N276" s="422"/>
      <c r="O276" s="441"/>
      <c r="P276" s="419"/>
      <c r="Q276" s="422"/>
      <c r="R276" s="419"/>
      <c r="S276" s="380"/>
      <c r="T276" s="422"/>
      <c r="U276" s="380"/>
      <c r="V276" s="422"/>
      <c r="W276" s="380"/>
      <c r="X276" s="422"/>
      <c r="Y276" s="363"/>
      <c r="Z276" s="363"/>
      <c r="AA276" s="363"/>
      <c r="AB276" s="419"/>
      <c r="AC276" s="363"/>
      <c r="AD276" s="102"/>
    </row>
    <row r="277" spans="1:30" ht="18" customHeight="1">
      <c r="A277" s="121"/>
      <c r="B277" s="107"/>
      <c r="C277" s="108"/>
      <c r="D277" s="42"/>
      <c r="E277" s="43" t="s">
        <v>314</v>
      </c>
      <c r="F277" s="44" t="s">
        <v>391</v>
      </c>
      <c r="G277" s="65">
        <v>2</v>
      </c>
      <c r="H277" s="155">
        <v>30</v>
      </c>
      <c r="I277" s="156">
        <v>30</v>
      </c>
      <c r="J277" s="80">
        <v>34</v>
      </c>
      <c r="K277" s="87">
        <f t="shared" si="17"/>
        <v>1</v>
      </c>
      <c r="L277" s="87">
        <f t="shared" si="18"/>
        <v>1.1000000000000001</v>
      </c>
      <c r="M277" s="46">
        <f t="shared" si="19"/>
        <v>54.8</v>
      </c>
      <c r="N277" s="422"/>
      <c r="O277" s="441"/>
      <c r="P277" s="419"/>
      <c r="Q277" s="422"/>
      <c r="R277" s="419"/>
      <c r="S277" s="380"/>
      <c r="T277" s="422"/>
      <c r="U277" s="380"/>
      <c r="V277" s="422"/>
      <c r="W277" s="380"/>
      <c r="X277" s="422"/>
      <c r="Y277" s="363"/>
      <c r="Z277" s="363"/>
      <c r="AA277" s="363"/>
      <c r="AB277" s="419"/>
      <c r="AC277" s="363"/>
      <c r="AD277" s="102"/>
    </row>
    <row r="278" spans="1:30" ht="22.5" customHeight="1">
      <c r="A278" s="121"/>
      <c r="B278" s="107"/>
      <c r="C278" s="108"/>
      <c r="D278" s="42"/>
      <c r="E278" s="43" t="s">
        <v>314</v>
      </c>
      <c r="F278" s="44" t="s">
        <v>391</v>
      </c>
      <c r="G278" s="65">
        <v>2</v>
      </c>
      <c r="H278" s="155">
        <v>30</v>
      </c>
      <c r="I278" s="156">
        <v>30</v>
      </c>
      <c r="J278" s="80">
        <v>34</v>
      </c>
      <c r="K278" s="87">
        <f t="shared" si="17"/>
        <v>1</v>
      </c>
      <c r="L278" s="87">
        <f t="shared" si="18"/>
        <v>1.1000000000000001</v>
      </c>
      <c r="M278" s="46">
        <f t="shared" si="19"/>
        <v>54.8</v>
      </c>
      <c r="N278" s="422"/>
      <c r="O278" s="441"/>
      <c r="P278" s="419"/>
      <c r="Q278" s="422"/>
      <c r="R278" s="419"/>
      <c r="S278" s="380"/>
      <c r="T278" s="422"/>
      <c r="U278" s="380"/>
      <c r="V278" s="422"/>
      <c r="W278" s="380"/>
      <c r="X278" s="422"/>
      <c r="Y278" s="363"/>
      <c r="Z278" s="363"/>
      <c r="AA278" s="363"/>
      <c r="AB278" s="419"/>
      <c r="AC278" s="363"/>
      <c r="AD278" s="102"/>
    </row>
    <row r="279" spans="1:30" ht="18" customHeight="1">
      <c r="A279" s="121"/>
      <c r="B279" s="107"/>
      <c r="C279" s="108"/>
      <c r="D279" s="42"/>
      <c r="E279" s="43" t="s">
        <v>161</v>
      </c>
      <c r="F279" s="44" t="s">
        <v>466</v>
      </c>
      <c r="G279" s="65">
        <v>2</v>
      </c>
      <c r="H279" s="155">
        <v>30</v>
      </c>
      <c r="I279" s="156">
        <v>60</v>
      </c>
      <c r="J279" s="80">
        <v>40</v>
      </c>
      <c r="K279" s="87">
        <f t="shared" si="17"/>
        <v>1.2</v>
      </c>
      <c r="L279" s="87">
        <f t="shared" si="18"/>
        <v>1.2</v>
      </c>
      <c r="M279" s="46">
        <f t="shared" si="19"/>
        <v>90</v>
      </c>
      <c r="N279" s="422"/>
      <c r="O279" s="441"/>
      <c r="P279" s="419"/>
      <c r="Q279" s="422"/>
      <c r="R279" s="419"/>
      <c r="S279" s="380"/>
      <c r="T279" s="422"/>
      <c r="U279" s="380"/>
      <c r="V279" s="422"/>
      <c r="W279" s="380"/>
      <c r="X279" s="422"/>
      <c r="Y279" s="363"/>
      <c r="Z279" s="363"/>
      <c r="AA279" s="363"/>
      <c r="AB279" s="419"/>
      <c r="AC279" s="363"/>
      <c r="AD279" s="102"/>
    </row>
    <row r="280" spans="1:30" s="206" customFormat="1" ht="18" customHeight="1">
      <c r="A280" s="121"/>
      <c r="B280" s="107"/>
      <c r="C280" s="108"/>
      <c r="D280" s="42"/>
      <c r="E280" s="43" t="s">
        <v>161</v>
      </c>
      <c r="F280" s="44" t="s">
        <v>468</v>
      </c>
      <c r="G280" s="142">
        <v>2</v>
      </c>
      <c r="H280" s="155">
        <v>30</v>
      </c>
      <c r="I280" s="156">
        <v>60</v>
      </c>
      <c r="J280" s="80">
        <v>40</v>
      </c>
      <c r="K280" s="87">
        <f t="shared" si="17"/>
        <v>1.2</v>
      </c>
      <c r="L280" s="87">
        <f t="shared" si="18"/>
        <v>1.2</v>
      </c>
      <c r="M280" s="46">
        <f t="shared" si="19"/>
        <v>90</v>
      </c>
      <c r="N280" s="422"/>
      <c r="O280" s="441"/>
      <c r="P280" s="419"/>
      <c r="Q280" s="422"/>
      <c r="R280" s="419"/>
      <c r="S280" s="380"/>
      <c r="T280" s="422"/>
      <c r="U280" s="380"/>
      <c r="V280" s="422"/>
      <c r="W280" s="380"/>
      <c r="X280" s="422"/>
      <c r="Y280" s="363"/>
      <c r="Z280" s="363"/>
      <c r="AA280" s="363"/>
      <c r="AB280" s="419"/>
      <c r="AC280" s="363"/>
      <c r="AD280" s="102"/>
    </row>
    <row r="281" spans="1:30" s="206" customFormat="1" ht="18" hidden="1" customHeight="1">
      <c r="A281" s="121"/>
      <c r="B281" s="107"/>
      <c r="C281" s="108"/>
      <c r="D281" s="42"/>
      <c r="E281" s="43"/>
      <c r="F281" s="44"/>
      <c r="G281" s="142"/>
      <c r="H281" s="155"/>
      <c r="I281" s="156"/>
      <c r="J281" s="80"/>
      <c r="K281" s="87">
        <f t="shared" si="17"/>
        <v>0</v>
      </c>
      <c r="L281" s="87">
        <f t="shared" si="18"/>
        <v>0</v>
      </c>
      <c r="M281" s="46">
        <f t="shared" si="19"/>
        <v>0</v>
      </c>
      <c r="N281" s="422"/>
      <c r="O281" s="441"/>
      <c r="P281" s="419"/>
      <c r="Q281" s="422"/>
      <c r="R281" s="419"/>
      <c r="S281" s="380"/>
      <c r="T281" s="422"/>
      <c r="U281" s="380"/>
      <c r="V281" s="422"/>
      <c r="W281" s="380"/>
      <c r="X281" s="422"/>
      <c r="Y281" s="363"/>
      <c r="Z281" s="363"/>
      <c r="AA281" s="363"/>
      <c r="AB281" s="419"/>
      <c r="AC281" s="363"/>
      <c r="AD281" s="102"/>
    </row>
    <row r="282" spans="1:30" ht="17.25" hidden="1" customHeight="1">
      <c r="A282" s="121"/>
      <c r="B282" s="107"/>
      <c r="C282" s="108"/>
      <c r="D282" s="42"/>
      <c r="E282" s="43"/>
      <c r="F282" s="44"/>
      <c r="G282" s="142"/>
      <c r="H282" s="155"/>
      <c r="I282" s="156"/>
      <c r="J282" s="80"/>
      <c r="K282" s="87">
        <f t="shared" si="17"/>
        <v>0</v>
      </c>
      <c r="L282" s="87">
        <f t="shared" si="18"/>
        <v>0</v>
      </c>
      <c r="M282" s="46">
        <f t="shared" si="19"/>
        <v>0</v>
      </c>
      <c r="N282" s="422"/>
      <c r="O282" s="441"/>
      <c r="P282" s="419"/>
      <c r="Q282" s="422"/>
      <c r="R282" s="419"/>
      <c r="S282" s="380"/>
      <c r="T282" s="422"/>
      <c r="U282" s="380"/>
      <c r="V282" s="422"/>
      <c r="W282" s="380"/>
      <c r="X282" s="422"/>
      <c r="Y282" s="363"/>
      <c r="Z282" s="363"/>
      <c r="AA282" s="363"/>
      <c r="AB282" s="419"/>
      <c r="AC282" s="363"/>
      <c r="AD282" s="102"/>
    </row>
    <row r="283" spans="1:30" ht="18" hidden="1" customHeight="1">
      <c r="A283" s="90"/>
      <c r="B283" s="107"/>
      <c r="C283" s="108"/>
      <c r="D283" s="42"/>
      <c r="E283" s="43"/>
      <c r="F283" s="44"/>
      <c r="G283" s="142"/>
      <c r="H283" s="155"/>
      <c r="I283" s="156"/>
      <c r="J283" s="80"/>
      <c r="K283" s="87">
        <f t="shared" si="17"/>
        <v>0</v>
      </c>
      <c r="L283" s="87">
        <f t="shared" si="18"/>
        <v>0</v>
      </c>
      <c r="M283" s="46">
        <f t="shared" si="19"/>
        <v>0</v>
      </c>
      <c r="N283" s="422"/>
      <c r="O283" s="441"/>
      <c r="P283" s="419"/>
      <c r="Q283" s="422"/>
      <c r="R283" s="419"/>
      <c r="S283" s="365"/>
      <c r="T283" s="422"/>
      <c r="U283" s="365"/>
      <c r="V283" s="422"/>
      <c r="W283" s="365"/>
      <c r="X283" s="422"/>
      <c r="Y283" s="363"/>
      <c r="Z283" s="363"/>
      <c r="AA283" s="363"/>
      <c r="AB283" s="419"/>
      <c r="AC283" s="363"/>
      <c r="AD283" s="102"/>
    </row>
    <row r="284" spans="1:30" s="225" customFormat="1" ht="18" hidden="1" customHeight="1">
      <c r="A284" s="121"/>
      <c r="B284" s="122"/>
      <c r="C284" s="108"/>
      <c r="D284" s="42"/>
      <c r="E284" s="43"/>
      <c r="F284" s="44"/>
      <c r="G284" s="142"/>
      <c r="H284" s="155"/>
      <c r="I284" s="156"/>
      <c r="J284" s="80"/>
      <c r="K284" s="87">
        <f t="shared" si="17"/>
        <v>0</v>
      </c>
      <c r="L284" s="87">
        <f t="shared" si="18"/>
        <v>0</v>
      </c>
      <c r="M284" s="46">
        <f t="shared" si="19"/>
        <v>0</v>
      </c>
      <c r="N284" s="422"/>
      <c r="O284" s="441"/>
      <c r="P284" s="419"/>
      <c r="Q284" s="422"/>
      <c r="R284" s="419"/>
      <c r="S284" s="380"/>
      <c r="T284" s="422"/>
      <c r="U284" s="380"/>
      <c r="V284" s="422"/>
      <c r="W284" s="380"/>
      <c r="X284" s="422"/>
      <c r="Y284" s="363"/>
      <c r="Z284" s="363"/>
      <c r="AA284" s="363"/>
      <c r="AB284" s="419"/>
      <c r="AC284" s="363"/>
      <c r="AD284" s="102"/>
    </row>
    <row r="285" spans="1:30" s="225" customFormat="1" ht="18" hidden="1" customHeight="1">
      <c r="A285" s="121"/>
      <c r="B285" s="122"/>
      <c r="C285" s="108"/>
      <c r="D285" s="42"/>
      <c r="E285" s="43"/>
      <c r="F285" s="44"/>
      <c r="G285" s="142"/>
      <c r="H285" s="155"/>
      <c r="I285" s="156"/>
      <c r="J285" s="80"/>
      <c r="K285" s="87">
        <f t="shared" si="17"/>
        <v>0</v>
      </c>
      <c r="L285" s="87">
        <f t="shared" si="18"/>
        <v>0</v>
      </c>
      <c r="M285" s="46">
        <f t="shared" si="19"/>
        <v>0</v>
      </c>
      <c r="N285" s="422"/>
      <c r="O285" s="441"/>
      <c r="P285" s="419"/>
      <c r="Q285" s="422"/>
      <c r="R285" s="419"/>
      <c r="S285" s="380"/>
      <c r="T285" s="422"/>
      <c r="U285" s="380"/>
      <c r="V285" s="422"/>
      <c r="W285" s="380"/>
      <c r="X285" s="422"/>
      <c r="Y285" s="363"/>
      <c r="Z285" s="363"/>
      <c r="AA285" s="363"/>
      <c r="AB285" s="419"/>
      <c r="AC285" s="363"/>
      <c r="AD285" s="102"/>
    </row>
    <row r="286" spans="1:30" ht="18" hidden="1" customHeight="1">
      <c r="A286" s="90"/>
      <c r="B286" s="103"/>
      <c r="C286" s="108"/>
      <c r="D286" s="42"/>
      <c r="E286" s="43"/>
      <c r="F286" s="44"/>
      <c r="G286" s="142"/>
      <c r="H286" s="155"/>
      <c r="I286" s="156"/>
      <c r="J286" s="80"/>
      <c r="K286" s="87">
        <f t="shared" si="17"/>
        <v>0</v>
      </c>
      <c r="L286" s="87">
        <f t="shared" si="18"/>
        <v>0</v>
      </c>
      <c r="M286" s="46">
        <f t="shared" si="19"/>
        <v>0</v>
      </c>
      <c r="N286" s="422"/>
      <c r="O286" s="441"/>
      <c r="P286" s="419"/>
      <c r="Q286" s="422"/>
      <c r="R286" s="419"/>
      <c r="S286" s="365"/>
      <c r="T286" s="422"/>
      <c r="U286" s="365"/>
      <c r="V286" s="422"/>
      <c r="W286" s="365"/>
      <c r="X286" s="422"/>
      <c r="Y286" s="363"/>
      <c r="Z286" s="363"/>
      <c r="AA286" s="363"/>
      <c r="AB286" s="419"/>
      <c r="AC286" s="363"/>
      <c r="AD286" s="102"/>
    </row>
    <row r="287" spans="1:30" ht="18" customHeight="1">
      <c r="A287" s="104">
        <v>15</v>
      </c>
      <c r="B287" s="100" t="s">
        <v>104</v>
      </c>
      <c r="C287" s="101" t="s">
        <v>105</v>
      </c>
      <c r="D287" s="42">
        <v>21100009603</v>
      </c>
      <c r="E287" s="43" t="s">
        <v>207</v>
      </c>
      <c r="F287" s="44" t="s">
        <v>205</v>
      </c>
      <c r="G287" s="65">
        <v>1</v>
      </c>
      <c r="H287" s="144">
        <v>30</v>
      </c>
      <c r="I287" s="157">
        <v>30</v>
      </c>
      <c r="J287" s="80">
        <v>27</v>
      </c>
      <c r="K287" s="87">
        <f t="shared" si="17"/>
        <v>1</v>
      </c>
      <c r="L287" s="87">
        <f t="shared" si="18"/>
        <v>1</v>
      </c>
      <c r="M287" s="46">
        <f t="shared" si="19"/>
        <v>52.5</v>
      </c>
      <c r="N287" s="396">
        <v>112.5</v>
      </c>
      <c r="O287" s="383">
        <v>0</v>
      </c>
      <c r="P287" s="418">
        <f>SUM(M287:M305)+N287+O287</f>
        <v>1047.5999999999999</v>
      </c>
      <c r="Q287" s="383">
        <v>0</v>
      </c>
      <c r="R287" s="381">
        <v>50</v>
      </c>
      <c r="S287" s="387">
        <v>450</v>
      </c>
      <c r="T287" s="383">
        <v>450</v>
      </c>
      <c r="U287" s="387">
        <v>112</v>
      </c>
      <c r="V287" s="385">
        <v>112</v>
      </c>
      <c r="W287" s="387">
        <v>56</v>
      </c>
      <c r="X287" s="383">
        <v>56</v>
      </c>
      <c r="Y287" s="381">
        <f>ROUND((P287-T287),1)</f>
        <v>597.6</v>
      </c>
      <c r="Z287" s="379">
        <f>IF(OR(SUM(V287:V305)="",SUM(Q287:Q305)=""),0,IF(OR(SUM(U287:U305)=320,SUM(V287:V305)&gt;0),ROUND((SUM(Q287:Q305)-SUM(V287:V305)),1),0))</f>
        <v>-112</v>
      </c>
      <c r="AA287" s="379">
        <f>IF(OR(SUM(X287:X305)="",SUM(R287:R305)=""),0,IF(OR(SUM(W287:W305)=160,SUM(X287:X305)&gt;0),ROUND((SUM(R287:R305)-SUM(X287:X305)),1),0))</f>
        <v>-6</v>
      </c>
      <c r="AB287" s="390"/>
      <c r="AC287" s="392">
        <f>SUM(Y287:AA305)</f>
        <v>479.6</v>
      </c>
      <c r="AD287" s="83"/>
    </row>
    <row r="288" spans="1:30" ht="18" customHeight="1">
      <c r="A288" s="90"/>
      <c r="B288" s="107"/>
      <c r="C288" s="108"/>
      <c r="D288" s="42">
        <v>21100149001</v>
      </c>
      <c r="E288" s="43" t="s">
        <v>208</v>
      </c>
      <c r="F288" s="44" t="s">
        <v>194</v>
      </c>
      <c r="G288" s="65">
        <v>1</v>
      </c>
      <c r="H288" s="137">
        <v>15</v>
      </c>
      <c r="I288" s="156"/>
      <c r="J288" s="80">
        <v>38</v>
      </c>
      <c r="K288" s="87">
        <f t="shared" si="17"/>
        <v>1.2</v>
      </c>
      <c r="L288" s="87">
        <f t="shared" si="18"/>
        <v>0</v>
      </c>
      <c r="M288" s="46">
        <f t="shared" si="19"/>
        <v>18</v>
      </c>
      <c r="N288" s="365"/>
      <c r="O288" s="365"/>
      <c r="P288" s="419"/>
      <c r="Q288" s="365"/>
      <c r="R288" s="365"/>
      <c r="S288" s="365"/>
      <c r="T288" s="365"/>
      <c r="U288" s="365"/>
      <c r="V288" s="365"/>
      <c r="W288" s="365"/>
      <c r="X288" s="365"/>
      <c r="Y288" s="365"/>
      <c r="Z288" s="365"/>
      <c r="AA288" s="365"/>
      <c r="AB288" s="365"/>
      <c r="AC288" s="365"/>
      <c r="AD288" s="83"/>
    </row>
    <row r="289" spans="1:30" ht="18" customHeight="1">
      <c r="A289" s="90"/>
      <c r="B289" s="107"/>
      <c r="C289" s="108"/>
      <c r="D289" s="42">
        <v>20200009501</v>
      </c>
      <c r="E289" s="43" t="s">
        <v>208</v>
      </c>
      <c r="F289" s="44" t="s">
        <v>209</v>
      </c>
      <c r="G289" s="65">
        <v>1</v>
      </c>
      <c r="H289" s="137"/>
      <c r="I289" s="156">
        <v>60</v>
      </c>
      <c r="J289" s="80">
        <v>69</v>
      </c>
      <c r="K289" s="87">
        <f t="shared" si="17"/>
        <v>0</v>
      </c>
      <c r="L289" s="87">
        <f t="shared" si="18"/>
        <v>1.2</v>
      </c>
      <c r="M289" s="46">
        <f t="shared" si="19"/>
        <v>54</v>
      </c>
      <c r="N289" s="365"/>
      <c r="O289" s="365"/>
      <c r="P289" s="419"/>
      <c r="Q289" s="365"/>
      <c r="R289" s="365"/>
      <c r="S289" s="365"/>
      <c r="T289" s="365"/>
      <c r="U289" s="365"/>
      <c r="V289" s="365"/>
      <c r="W289" s="365"/>
      <c r="X289" s="365"/>
      <c r="Y289" s="365"/>
      <c r="Z289" s="365"/>
      <c r="AA289" s="365"/>
      <c r="AB289" s="365"/>
      <c r="AC289" s="365"/>
      <c r="AD289" s="83"/>
    </row>
    <row r="290" spans="1:30" s="225" customFormat="1" ht="18" customHeight="1">
      <c r="A290" s="121"/>
      <c r="B290" s="107"/>
      <c r="C290" s="108"/>
      <c r="D290" s="42">
        <v>20200009501</v>
      </c>
      <c r="E290" s="43" t="s">
        <v>494</v>
      </c>
      <c r="F290" s="44" t="s">
        <v>209</v>
      </c>
      <c r="G290" s="65">
        <v>1</v>
      </c>
      <c r="H290" s="137"/>
      <c r="I290" s="156">
        <v>60</v>
      </c>
      <c r="J290" s="80">
        <v>69</v>
      </c>
      <c r="K290" s="87">
        <f t="shared" si="17"/>
        <v>0</v>
      </c>
      <c r="L290" s="87">
        <f t="shared" si="18"/>
        <v>1.2</v>
      </c>
      <c r="M290" s="46">
        <f t="shared" si="19"/>
        <v>54</v>
      </c>
      <c r="N290" s="380"/>
      <c r="O290" s="380"/>
      <c r="P290" s="419"/>
      <c r="Q290" s="380"/>
      <c r="R290" s="380"/>
      <c r="S290" s="380"/>
      <c r="T290" s="380"/>
      <c r="U290" s="380"/>
      <c r="V290" s="380"/>
      <c r="W290" s="380"/>
      <c r="X290" s="380"/>
      <c r="Y290" s="380"/>
      <c r="Z290" s="380"/>
      <c r="AA290" s="380"/>
      <c r="AB290" s="380"/>
      <c r="AC290" s="380"/>
      <c r="AD290" s="83"/>
    </row>
    <row r="291" spans="1:30" s="225" customFormat="1" ht="18" customHeight="1">
      <c r="A291" s="121"/>
      <c r="B291" s="107"/>
      <c r="C291" s="108"/>
      <c r="D291" s="42">
        <v>20200009501</v>
      </c>
      <c r="E291" s="43" t="s">
        <v>495</v>
      </c>
      <c r="F291" s="44" t="s">
        <v>209</v>
      </c>
      <c r="G291" s="65">
        <v>1</v>
      </c>
      <c r="H291" s="137">
        <v>30</v>
      </c>
      <c r="I291" s="156">
        <v>60</v>
      </c>
      <c r="J291" s="80">
        <v>69</v>
      </c>
      <c r="K291" s="87">
        <f t="shared" si="17"/>
        <v>1.3</v>
      </c>
      <c r="L291" s="87">
        <f t="shared" si="18"/>
        <v>1.2</v>
      </c>
      <c r="M291" s="46">
        <f t="shared" si="19"/>
        <v>93</v>
      </c>
      <c r="N291" s="380"/>
      <c r="O291" s="380"/>
      <c r="P291" s="419"/>
      <c r="Q291" s="380"/>
      <c r="R291" s="380"/>
      <c r="S291" s="380"/>
      <c r="T291" s="380"/>
      <c r="U291" s="380"/>
      <c r="V291" s="380"/>
      <c r="W291" s="380"/>
      <c r="X291" s="380"/>
      <c r="Y291" s="380"/>
      <c r="Z291" s="380"/>
      <c r="AA291" s="380"/>
      <c r="AB291" s="380"/>
      <c r="AC291" s="380"/>
      <c r="AD291" s="83"/>
    </row>
    <row r="292" spans="1:30" ht="18" customHeight="1">
      <c r="A292" s="90"/>
      <c r="B292" s="107"/>
      <c r="C292" s="108"/>
      <c r="D292" s="42">
        <v>21100087101</v>
      </c>
      <c r="E292" s="43" t="s">
        <v>210</v>
      </c>
      <c r="F292" s="44" t="s">
        <v>205</v>
      </c>
      <c r="G292" s="65">
        <v>1</v>
      </c>
      <c r="H292" s="137">
        <v>45</v>
      </c>
      <c r="I292" s="156">
        <v>30</v>
      </c>
      <c r="J292" s="80">
        <v>25</v>
      </c>
      <c r="K292" s="87">
        <f t="shared" si="17"/>
        <v>1</v>
      </c>
      <c r="L292" s="87">
        <f t="shared" si="18"/>
        <v>1</v>
      </c>
      <c r="M292" s="46">
        <f t="shared" si="19"/>
        <v>67.5</v>
      </c>
      <c r="N292" s="365"/>
      <c r="O292" s="365"/>
      <c r="P292" s="419"/>
      <c r="Q292" s="365"/>
      <c r="R292" s="365"/>
      <c r="S292" s="365"/>
      <c r="T292" s="365"/>
      <c r="U292" s="365"/>
      <c r="V292" s="365"/>
      <c r="W292" s="365"/>
      <c r="X292" s="365"/>
      <c r="Y292" s="365"/>
      <c r="Z292" s="365"/>
      <c r="AA292" s="365"/>
      <c r="AB292" s="365"/>
      <c r="AC292" s="365"/>
      <c r="AD292" s="83"/>
    </row>
    <row r="293" spans="1:30" ht="18" customHeight="1">
      <c r="A293" s="90"/>
      <c r="B293" s="107"/>
      <c r="C293" s="108"/>
      <c r="D293" s="42">
        <v>20200090001</v>
      </c>
      <c r="E293" s="43" t="s">
        <v>211</v>
      </c>
      <c r="F293" s="44" t="s">
        <v>197</v>
      </c>
      <c r="G293" s="65">
        <v>1</v>
      </c>
      <c r="H293" s="137">
        <v>45</v>
      </c>
      <c r="I293" s="156">
        <v>30</v>
      </c>
      <c r="J293" s="80">
        <v>55</v>
      </c>
      <c r="K293" s="87">
        <f t="shared" si="17"/>
        <v>1.2</v>
      </c>
      <c r="L293" s="87">
        <f t="shared" si="18"/>
        <v>1.2</v>
      </c>
      <c r="M293" s="46">
        <f t="shared" si="19"/>
        <v>81</v>
      </c>
      <c r="N293" s="365"/>
      <c r="O293" s="365"/>
      <c r="P293" s="419"/>
      <c r="Q293" s="365"/>
      <c r="R293" s="365"/>
      <c r="S293" s="365"/>
      <c r="T293" s="365"/>
      <c r="U293" s="365"/>
      <c r="V293" s="365"/>
      <c r="W293" s="365"/>
      <c r="X293" s="365"/>
      <c r="Y293" s="365"/>
      <c r="Z293" s="365"/>
      <c r="AA293" s="365"/>
      <c r="AB293" s="365"/>
      <c r="AC293" s="365"/>
      <c r="AD293" s="83"/>
    </row>
    <row r="294" spans="1:30" ht="18" customHeight="1">
      <c r="A294" s="90"/>
      <c r="B294" s="107"/>
      <c r="C294" s="108"/>
      <c r="D294" s="42"/>
      <c r="E294" s="43" t="s">
        <v>390</v>
      </c>
      <c r="F294" s="44" t="s">
        <v>194</v>
      </c>
      <c r="G294" s="65">
        <v>2</v>
      </c>
      <c r="H294" s="137">
        <v>45</v>
      </c>
      <c r="I294" s="156">
        <v>30</v>
      </c>
      <c r="J294" s="80">
        <v>38</v>
      </c>
      <c r="K294" s="87">
        <f t="shared" si="17"/>
        <v>1.2</v>
      </c>
      <c r="L294" s="87">
        <f t="shared" si="18"/>
        <v>1.2</v>
      </c>
      <c r="M294" s="46">
        <f t="shared" si="19"/>
        <v>81</v>
      </c>
      <c r="N294" s="365"/>
      <c r="O294" s="365"/>
      <c r="P294" s="419"/>
      <c r="Q294" s="365"/>
      <c r="R294" s="365"/>
      <c r="S294" s="365"/>
      <c r="T294" s="365"/>
      <c r="U294" s="365"/>
      <c r="V294" s="365"/>
      <c r="W294" s="365"/>
      <c r="X294" s="365"/>
      <c r="Y294" s="365"/>
      <c r="Z294" s="365"/>
      <c r="AA294" s="365"/>
      <c r="AB294" s="365"/>
      <c r="AC294" s="365"/>
      <c r="AD294" s="83"/>
    </row>
    <row r="295" spans="1:30" s="206" customFormat="1" ht="18" customHeight="1">
      <c r="A295" s="121"/>
      <c r="B295" s="107"/>
      <c r="C295" s="108"/>
      <c r="D295" s="42"/>
      <c r="E295" s="43" t="s">
        <v>390</v>
      </c>
      <c r="F295" s="44" t="s">
        <v>195</v>
      </c>
      <c r="G295" s="65">
        <v>2</v>
      </c>
      <c r="H295" s="137">
        <v>45</v>
      </c>
      <c r="I295" s="156">
        <v>30</v>
      </c>
      <c r="J295" s="80">
        <v>34</v>
      </c>
      <c r="K295" s="87">
        <f t="shared" si="17"/>
        <v>1</v>
      </c>
      <c r="L295" s="87">
        <f t="shared" si="18"/>
        <v>1.1000000000000001</v>
      </c>
      <c r="M295" s="46">
        <f t="shared" si="19"/>
        <v>69.8</v>
      </c>
      <c r="N295" s="380"/>
      <c r="O295" s="380"/>
      <c r="P295" s="419"/>
      <c r="Q295" s="380"/>
      <c r="R295" s="380"/>
      <c r="S295" s="380"/>
      <c r="T295" s="380"/>
      <c r="U295" s="380"/>
      <c r="V295" s="380"/>
      <c r="W295" s="380"/>
      <c r="X295" s="380"/>
      <c r="Y295" s="380"/>
      <c r="Z295" s="380"/>
      <c r="AA295" s="380"/>
      <c r="AB295" s="380"/>
      <c r="AC295" s="380"/>
      <c r="AD295" s="83"/>
    </row>
    <row r="296" spans="1:30" ht="18" customHeight="1">
      <c r="A296" s="90"/>
      <c r="B296" s="107"/>
      <c r="C296" s="108"/>
      <c r="D296" s="42"/>
      <c r="E296" s="207" t="s">
        <v>393</v>
      </c>
      <c r="F296" s="208" t="s">
        <v>194</v>
      </c>
      <c r="G296" s="235">
        <v>2</v>
      </c>
      <c r="H296" s="222"/>
      <c r="I296" s="223"/>
      <c r="J296" s="236">
        <v>38</v>
      </c>
      <c r="K296" s="87">
        <f t="shared" si="17"/>
        <v>0</v>
      </c>
      <c r="L296" s="87">
        <f t="shared" si="18"/>
        <v>0</v>
      </c>
      <c r="M296" s="46">
        <f t="shared" si="19"/>
        <v>19</v>
      </c>
      <c r="N296" s="365"/>
      <c r="O296" s="365"/>
      <c r="P296" s="419"/>
      <c r="Q296" s="365"/>
      <c r="R296" s="365"/>
      <c r="S296" s="365"/>
      <c r="T296" s="365"/>
      <c r="U296" s="365"/>
      <c r="V296" s="365"/>
      <c r="W296" s="365"/>
      <c r="X296" s="365"/>
      <c r="Y296" s="365"/>
      <c r="Z296" s="365"/>
      <c r="AA296" s="365"/>
      <c r="AB296" s="365"/>
      <c r="AC296" s="365"/>
      <c r="AD296" s="83"/>
    </row>
    <row r="297" spans="1:30" s="206" customFormat="1" ht="18" customHeight="1">
      <c r="A297" s="121"/>
      <c r="B297" s="107"/>
      <c r="C297" s="108"/>
      <c r="D297" s="42"/>
      <c r="E297" s="207" t="s">
        <v>393</v>
      </c>
      <c r="F297" s="208" t="s">
        <v>195</v>
      </c>
      <c r="G297" s="235">
        <v>2</v>
      </c>
      <c r="H297" s="222"/>
      <c r="I297" s="223"/>
      <c r="J297" s="236">
        <v>38</v>
      </c>
      <c r="K297" s="87">
        <f t="shared" si="17"/>
        <v>0</v>
      </c>
      <c r="L297" s="87">
        <f t="shared" si="18"/>
        <v>0</v>
      </c>
      <c r="M297" s="46">
        <f t="shared" si="19"/>
        <v>19</v>
      </c>
      <c r="N297" s="380"/>
      <c r="O297" s="380"/>
      <c r="P297" s="419"/>
      <c r="Q297" s="380"/>
      <c r="R297" s="380"/>
      <c r="S297" s="380"/>
      <c r="T297" s="380"/>
      <c r="U297" s="380"/>
      <c r="V297" s="380"/>
      <c r="W297" s="380"/>
      <c r="X297" s="380"/>
      <c r="Y297" s="380"/>
      <c r="Z297" s="380"/>
      <c r="AA297" s="380"/>
      <c r="AB297" s="380"/>
      <c r="AC297" s="380"/>
      <c r="AD297" s="83"/>
    </row>
    <row r="298" spans="1:30" ht="18" customHeight="1">
      <c r="A298" s="121"/>
      <c r="B298" s="107"/>
      <c r="C298" s="108"/>
      <c r="D298" s="42"/>
      <c r="E298" s="43" t="s">
        <v>394</v>
      </c>
      <c r="F298" s="44" t="s">
        <v>209</v>
      </c>
      <c r="G298" s="65">
        <v>2</v>
      </c>
      <c r="H298" s="137">
        <v>30</v>
      </c>
      <c r="I298" s="156"/>
      <c r="J298" s="80">
        <v>50</v>
      </c>
      <c r="K298" s="87">
        <f t="shared" si="17"/>
        <v>1.2</v>
      </c>
      <c r="L298" s="87">
        <f t="shared" si="18"/>
        <v>0</v>
      </c>
      <c r="M298" s="46">
        <f t="shared" si="19"/>
        <v>36</v>
      </c>
      <c r="N298" s="380"/>
      <c r="O298" s="380"/>
      <c r="P298" s="419"/>
      <c r="Q298" s="380"/>
      <c r="R298" s="380"/>
      <c r="S298" s="380"/>
      <c r="T298" s="380"/>
      <c r="U298" s="380"/>
      <c r="V298" s="380"/>
      <c r="W298" s="380"/>
      <c r="X298" s="380"/>
      <c r="Y298" s="380"/>
      <c r="Z298" s="380"/>
      <c r="AA298" s="380"/>
      <c r="AB298" s="380"/>
      <c r="AC298" s="380"/>
      <c r="AD298" s="83"/>
    </row>
    <row r="299" spans="1:30" s="225" customFormat="1" ht="18" customHeight="1">
      <c r="A299" s="121"/>
      <c r="B299" s="107"/>
      <c r="C299" s="108"/>
      <c r="D299" s="42"/>
      <c r="E299" s="43" t="s">
        <v>496</v>
      </c>
      <c r="F299" s="44" t="s">
        <v>492</v>
      </c>
      <c r="G299" s="65">
        <v>2</v>
      </c>
      <c r="H299" s="137"/>
      <c r="I299" s="156">
        <v>30</v>
      </c>
      <c r="J299" s="80">
        <v>50</v>
      </c>
      <c r="K299" s="87">
        <f t="shared" si="17"/>
        <v>0</v>
      </c>
      <c r="L299" s="87">
        <f t="shared" si="18"/>
        <v>1.2</v>
      </c>
      <c r="M299" s="46">
        <f t="shared" si="19"/>
        <v>27</v>
      </c>
      <c r="N299" s="380"/>
      <c r="O299" s="380"/>
      <c r="P299" s="419"/>
      <c r="Q299" s="380"/>
      <c r="R299" s="380"/>
      <c r="S299" s="380"/>
      <c r="T299" s="380"/>
      <c r="U299" s="380"/>
      <c r="V299" s="380"/>
      <c r="W299" s="380"/>
      <c r="X299" s="380"/>
      <c r="Y299" s="380"/>
      <c r="Z299" s="380"/>
      <c r="AA299" s="380"/>
      <c r="AB299" s="380"/>
      <c r="AC299" s="380"/>
      <c r="AD299" s="83"/>
    </row>
    <row r="300" spans="1:30" s="225" customFormat="1" ht="18" customHeight="1">
      <c r="A300" s="121"/>
      <c r="B300" s="107"/>
      <c r="C300" s="108"/>
      <c r="D300" s="42"/>
      <c r="E300" s="43" t="s">
        <v>497</v>
      </c>
      <c r="F300" s="44" t="s">
        <v>493</v>
      </c>
      <c r="G300" s="65">
        <v>2</v>
      </c>
      <c r="H300" s="137"/>
      <c r="I300" s="156">
        <v>30</v>
      </c>
      <c r="J300" s="80">
        <v>50</v>
      </c>
      <c r="K300" s="87">
        <f t="shared" si="17"/>
        <v>0</v>
      </c>
      <c r="L300" s="87">
        <f t="shared" si="18"/>
        <v>1.2</v>
      </c>
      <c r="M300" s="46">
        <f t="shared" si="19"/>
        <v>27</v>
      </c>
      <c r="N300" s="380"/>
      <c r="O300" s="380"/>
      <c r="P300" s="419"/>
      <c r="Q300" s="380"/>
      <c r="R300" s="380"/>
      <c r="S300" s="380"/>
      <c r="T300" s="380"/>
      <c r="U300" s="380"/>
      <c r="V300" s="380"/>
      <c r="W300" s="380"/>
      <c r="X300" s="380"/>
      <c r="Y300" s="380"/>
      <c r="Z300" s="380"/>
      <c r="AA300" s="380"/>
      <c r="AB300" s="380"/>
      <c r="AC300" s="380"/>
      <c r="AD300" s="83"/>
    </row>
    <row r="301" spans="1:30" s="225" customFormat="1" ht="18" customHeight="1">
      <c r="A301" s="121"/>
      <c r="B301" s="107"/>
      <c r="C301" s="108"/>
      <c r="D301" s="42"/>
      <c r="E301" s="43" t="s">
        <v>498</v>
      </c>
      <c r="F301" s="44" t="s">
        <v>492</v>
      </c>
      <c r="G301" s="65">
        <v>2</v>
      </c>
      <c r="H301" s="137"/>
      <c r="I301" s="156">
        <v>30</v>
      </c>
      <c r="J301" s="80">
        <v>50</v>
      </c>
      <c r="K301" s="87">
        <f t="shared" si="17"/>
        <v>0</v>
      </c>
      <c r="L301" s="87">
        <f t="shared" si="18"/>
        <v>1.2</v>
      </c>
      <c r="M301" s="46">
        <f t="shared" si="19"/>
        <v>27</v>
      </c>
      <c r="N301" s="380"/>
      <c r="O301" s="380"/>
      <c r="P301" s="419"/>
      <c r="Q301" s="380"/>
      <c r="R301" s="380"/>
      <c r="S301" s="380"/>
      <c r="T301" s="380"/>
      <c r="U301" s="380"/>
      <c r="V301" s="380"/>
      <c r="W301" s="380"/>
      <c r="X301" s="380"/>
      <c r="Y301" s="380"/>
      <c r="Z301" s="380"/>
      <c r="AA301" s="380"/>
      <c r="AB301" s="380"/>
      <c r="AC301" s="380"/>
      <c r="AD301" s="83"/>
    </row>
    <row r="302" spans="1:30" s="225" customFormat="1" ht="18" customHeight="1">
      <c r="A302" s="121"/>
      <c r="B302" s="107"/>
      <c r="C302" s="108"/>
      <c r="D302" s="42"/>
      <c r="E302" s="43" t="s">
        <v>499</v>
      </c>
      <c r="F302" s="44" t="s">
        <v>493</v>
      </c>
      <c r="G302" s="65">
        <v>2</v>
      </c>
      <c r="H302" s="137"/>
      <c r="I302" s="156">
        <v>30</v>
      </c>
      <c r="J302" s="80">
        <v>50</v>
      </c>
      <c r="K302" s="87">
        <f t="shared" si="17"/>
        <v>0</v>
      </c>
      <c r="L302" s="87">
        <f t="shared" si="18"/>
        <v>1.2</v>
      </c>
      <c r="M302" s="46">
        <f t="shared" si="19"/>
        <v>27</v>
      </c>
      <c r="N302" s="380"/>
      <c r="O302" s="380"/>
      <c r="P302" s="419"/>
      <c r="Q302" s="380"/>
      <c r="R302" s="380"/>
      <c r="S302" s="380"/>
      <c r="T302" s="380"/>
      <c r="U302" s="380"/>
      <c r="V302" s="380"/>
      <c r="W302" s="380"/>
      <c r="X302" s="380"/>
      <c r="Y302" s="380"/>
      <c r="Z302" s="380"/>
      <c r="AA302" s="380"/>
      <c r="AB302" s="380"/>
      <c r="AC302" s="380"/>
      <c r="AD302" s="83"/>
    </row>
    <row r="303" spans="1:30" ht="18" customHeight="1">
      <c r="A303" s="121"/>
      <c r="B303" s="107"/>
      <c r="C303" s="108"/>
      <c r="D303" s="42"/>
      <c r="E303" s="43" t="s">
        <v>395</v>
      </c>
      <c r="F303" s="44" t="s">
        <v>197</v>
      </c>
      <c r="G303" s="65">
        <v>2</v>
      </c>
      <c r="H303" s="137">
        <v>30</v>
      </c>
      <c r="I303" s="156">
        <v>30</v>
      </c>
      <c r="J303" s="80">
        <v>30</v>
      </c>
      <c r="K303" s="87">
        <f t="shared" si="17"/>
        <v>1</v>
      </c>
      <c r="L303" s="87">
        <f t="shared" si="18"/>
        <v>1.1000000000000001</v>
      </c>
      <c r="M303" s="46">
        <f t="shared" si="19"/>
        <v>54.8</v>
      </c>
      <c r="N303" s="380"/>
      <c r="O303" s="380"/>
      <c r="P303" s="419"/>
      <c r="Q303" s="380"/>
      <c r="R303" s="380"/>
      <c r="S303" s="380"/>
      <c r="T303" s="380"/>
      <c r="U303" s="380"/>
      <c r="V303" s="380"/>
      <c r="W303" s="380"/>
      <c r="X303" s="380"/>
      <c r="Y303" s="380"/>
      <c r="Z303" s="380"/>
      <c r="AA303" s="380"/>
      <c r="AB303" s="380"/>
      <c r="AC303" s="380"/>
      <c r="AD303" s="83"/>
    </row>
    <row r="304" spans="1:30" ht="18" customHeight="1">
      <c r="A304" s="121"/>
      <c r="B304" s="107"/>
      <c r="C304" s="108"/>
      <c r="D304" s="42"/>
      <c r="E304" s="43" t="s">
        <v>407</v>
      </c>
      <c r="F304" s="44" t="s">
        <v>380</v>
      </c>
      <c r="G304" s="142">
        <v>2</v>
      </c>
      <c r="H304" s="137">
        <v>15</v>
      </c>
      <c r="I304" s="156">
        <v>60</v>
      </c>
      <c r="J304" s="80">
        <v>25</v>
      </c>
      <c r="K304" s="87">
        <f t="shared" si="17"/>
        <v>1</v>
      </c>
      <c r="L304" s="87">
        <f t="shared" si="18"/>
        <v>1</v>
      </c>
      <c r="M304" s="46">
        <f t="shared" si="19"/>
        <v>60</v>
      </c>
      <c r="N304" s="380"/>
      <c r="O304" s="380"/>
      <c r="P304" s="419"/>
      <c r="Q304" s="380"/>
      <c r="R304" s="380"/>
      <c r="S304" s="380"/>
      <c r="T304" s="380"/>
      <c r="U304" s="380"/>
      <c r="V304" s="380"/>
      <c r="W304" s="380"/>
      <c r="X304" s="380"/>
      <c r="Y304" s="380"/>
      <c r="Z304" s="380"/>
      <c r="AA304" s="380"/>
      <c r="AB304" s="380"/>
      <c r="AC304" s="380"/>
      <c r="AD304" s="83"/>
    </row>
    <row r="305" spans="1:30" ht="18" customHeight="1">
      <c r="A305" s="121"/>
      <c r="B305" s="107"/>
      <c r="C305" s="108"/>
      <c r="D305" s="42"/>
      <c r="E305" s="43" t="s">
        <v>408</v>
      </c>
      <c r="F305" s="44" t="s">
        <v>380</v>
      </c>
      <c r="G305" s="142">
        <v>2</v>
      </c>
      <c r="H305" s="137">
        <v>45</v>
      </c>
      <c r="I305" s="156">
        <v>30</v>
      </c>
      <c r="J305" s="80">
        <v>25</v>
      </c>
      <c r="K305" s="87">
        <f t="shared" si="17"/>
        <v>1</v>
      </c>
      <c r="L305" s="87">
        <f t="shared" si="18"/>
        <v>1</v>
      </c>
      <c r="M305" s="46">
        <f t="shared" si="19"/>
        <v>67.5</v>
      </c>
      <c r="N305" s="380"/>
      <c r="O305" s="380"/>
      <c r="P305" s="419"/>
      <c r="Q305" s="380"/>
      <c r="R305" s="380"/>
      <c r="S305" s="380"/>
      <c r="T305" s="380"/>
      <c r="U305" s="380"/>
      <c r="V305" s="380"/>
      <c r="W305" s="380"/>
      <c r="X305" s="380"/>
      <c r="Y305" s="380"/>
      <c r="Z305" s="380"/>
      <c r="AA305" s="380"/>
      <c r="AB305" s="380"/>
      <c r="AC305" s="380"/>
      <c r="AD305" s="83"/>
    </row>
    <row r="306" spans="1:30" ht="18" customHeight="1">
      <c r="A306" s="104">
        <v>16</v>
      </c>
      <c r="B306" s="60" t="s">
        <v>106</v>
      </c>
      <c r="C306" s="61" t="s">
        <v>107</v>
      </c>
      <c r="D306" s="42">
        <v>20200015202</v>
      </c>
      <c r="E306" s="43" t="s">
        <v>201</v>
      </c>
      <c r="F306" s="44" t="s">
        <v>237</v>
      </c>
      <c r="G306" s="159">
        <v>1</v>
      </c>
      <c r="H306" s="144">
        <v>45</v>
      </c>
      <c r="I306" s="157">
        <v>30</v>
      </c>
      <c r="J306" s="106">
        <v>30</v>
      </c>
      <c r="K306" s="87">
        <f t="shared" si="17"/>
        <v>1</v>
      </c>
      <c r="L306" s="87">
        <f t="shared" si="18"/>
        <v>1.1000000000000001</v>
      </c>
      <c r="M306" s="46">
        <f t="shared" si="19"/>
        <v>69.8</v>
      </c>
      <c r="N306" s="396">
        <v>67.5</v>
      </c>
      <c r="O306" s="383">
        <v>0</v>
      </c>
      <c r="P306" s="418">
        <f>SUM(M306:M323)+N306+O306</f>
        <v>861.2</v>
      </c>
      <c r="Q306" s="383">
        <v>0</v>
      </c>
      <c r="R306" s="381">
        <v>55</v>
      </c>
      <c r="S306" s="387">
        <v>450</v>
      </c>
      <c r="T306" s="383">
        <v>450</v>
      </c>
      <c r="U306" s="387">
        <v>112</v>
      </c>
      <c r="V306" s="385">
        <v>112</v>
      </c>
      <c r="W306" s="387">
        <v>56</v>
      </c>
      <c r="X306" s="383">
        <v>56</v>
      </c>
      <c r="Y306" s="381">
        <f>ROUND((P306-T306),1)</f>
        <v>411.2</v>
      </c>
      <c r="Z306" s="379">
        <f>IF(OR(SUM(V306:V323)="",SUM(Q306:Q323)=""),0,IF(OR(SUM(U306:U323)=320,SUM(V306:V323)&gt;0),ROUND((SUM(Q306:Q323)-SUM(V306:V323)),1),0))</f>
        <v>-112</v>
      </c>
      <c r="AA306" s="379">
        <f>IF(OR(SUM(X306:X323)="",SUM(R306:R323)=""),0,IF(OR(SUM(W306:W323)=160,SUM(X306:X323)&gt;0),ROUND((SUM(R306:R323)-SUM(X306:X323)),1),0))</f>
        <v>-1</v>
      </c>
      <c r="AB306" s="390"/>
      <c r="AC306" s="392">
        <f>SUM(Y306:AA323)</f>
        <v>298.2</v>
      </c>
      <c r="AD306" s="83"/>
    </row>
    <row r="307" spans="1:30" ht="18" customHeight="1">
      <c r="A307" s="90"/>
      <c r="B307" s="107"/>
      <c r="C307" s="108"/>
      <c r="D307" s="42">
        <v>21100015203</v>
      </c>
      <c r="E307" s="43" t="s">
        <v>201</v>
      </c>
      <c r="F307" s="44" t="s">
        <v>170</v>
      </c>
      <c r="G307" s="159">
        <v>1</v>
      </c>
      <c r="H307" s="144">
        <v>45</v>
      </c>
      <c r="I307" s="157">
        <v>30</v>
      </c>
      <c r="J307" s="106">
        <v>21</v>
      </c>
      <c r="K307" s="87">
        <f t="shared" si="17"/>
        <v>1</v>
      </c>
      <c r="L307" s="87">
        <f t="shared" si="18"/>
        <v>1</v>
      </c>
      <c r="M307" s="46">
        <f t="shared" si="19"/>
        <v>67.5</v>
      </c>
      <c r="N307" s="365"/>
      <c r="O307" s="365"/>
      <c r="P307" s="419"/>
      <c r="Q307" s="365"/>
      <c r="R307" s="365"/>
      <c r="S307" s="365"/>
      <c r="T307" s="365"/>
      <c r="U307" s="365"/>
      <c r="V307" s="365"/>
      <c r="W307" s="365"/>
      <c r="X307" s="365"/>
      <c r="Y307" s="365"/>
      <c r="Z307" s="365"/>
      <c r="AA307" s="365"/>
      <c r="AB307" s="365"/>
      <c r="AC307" s="365"/>
      <c r="AD307" s="83"/>
    </row>
    <row r="308" spans="1:30" ht="18" customHeight="1">
      <c r="A308" s="90"/>
      <c r="B308" s="107"/>
      <c r="C308" s="108"/>
      <c r="D308" s="42">
        <v>21100180501</v>
      </c>
      <c r="E308" s="43" t="s">
        <v>283</v>
      </c>
      <c r="F308" s="44" t="s">
        <v>172</v>
      </c>
      <c r="G308" s="159">
        <v>1</v>
      </c>
      <c r="H308" s="144">
        <v>30</v>
      </c>
      <c r="I308" s="157"/>
      <c r="J308" s="106">
        <v>67</v>
      </c>
      <c r="K308" s="87">
        <f t="shared" si="17"/>
        <v>1.3</v>
      </c>
      <c r="L308" s="87">
        <f t="shared" si="18"/>
        <v>0</v>
      </c>
      <c r="M308" s="46">
        <f t="shared" si="19"/>
        <v>39</v>
      </c>
      <c r="N308" s="365"/>
      <c r="O308" s="365"/>
      <c r="P308" s="419"/>
      <c r="Q308" s="365"/>
      <c r="R308" s="365"/>
      <c r="S308" s="365"/>
      <c r="T308" s="365"/>
      <c r="U308" s="365"/>
      <c r="V308" s="365"/>
      <c r="W308" s="365"/>
      <c r="X308" s="365"/>
      <c r="Y308" s="365"/>
      <c r="Z308" s="365"/>
      <c r="AA308" s="365"/>
      <c r="AB308" s="365"/>
      <c r="AC308" s="365"/>
      <c r="AD308" s="83"/>
    </row>
    <row r="309" spans="1:30" s="206" customFormat="1" ht="18" customHeight="1">
      <c r="A309" s="121"/>
      <c r="B309" s="107"/>
      <c r="C309" s="108"/>
      <c r="D309" s="42">
        <v>21100180501</v>
      </c>
      <c r="E309" s="43" t="s">
        <v>364</v>
      </c>
      <c r="F309" s="44" t="s">
        <v>172</v>
      </c>
      <c r="G309" s="159">
        <v>1</v>
      </c>
      <c r="H309" s="144"/>
      <c r="I309" s="157">
        <v>30</v>
      </c>
      <c r="J309" s="106">
        <v>30</v>
      </c>
      <c r="K309" s="87">
        <f t="shared" si="17"/>
        <v>0</v>
      </c>
      <c r="L309" s="87">
        <f t="shared" si="18"/>
        <v>1.1000000000000001</v>
      </c>
      <c r="M309" s="46">
        <f t="shared" si="19"/>
        <v>24.8</v>
      </c>
      <c r="N309" s="380"/>
      <c r="O309" s="380"/>
      <c r="P309" s="419"/>
      <c r="Q309" s="380"/>
      <c r="R309" s="380"/>
      <c r="S309" s="380"/>
      <c r="T309" s="380"/>
      <c r="U309" s="380"/>
      <c r="V309" s="380"/>
      <c r="W309" s="380"/>
      <c r="X309" s="380"/>
      <c r="Y309" s="380"/>
      <c r="Z309" s="380"/>
      <c r="AA309" s="380"/>
      <c r="AB309" s="380"/>
      <c r="AC309" s="380"/>
      <c r="AD309" s="83"/>
    </row>
    <row r="310" spans="1:30" s="206" customFormat="1" ht="18" customHeight="1">
      <c r="A310" s="121"/>
      <c r="B310" s="107"/>
      <c r="C310" s="108"/>
      <c r="D310" s="42">
        <v>21100180501</v>
      </c>
      <c r="E310" s="43" t="s">
        <v>365</v>
      </c>
      <c r="F310" s="44" t="s">
        <v>172</v>
      </c>
      <c r="G310" s="159">
        <v>1</v>
      </c>
      <c r="H310" s="144"/>
      <c r="I310" s="157">
        <v>30</v>
      </c>
      <c r="J310" s="106">
        <v>30</v>
      </c>
      <c r="K310" s="87">
        <f t="shared" si="17"/>
        <v>0</v>
      </c>
      <c r="L310" s="87">
        <f t="shared" si="18"/>
        <v>1.1000000000000001</v>
      </c>
      <c r="M310" s="46">
        <f t="shared" si="19"/>
        <v>24.8</v>
      </c>
      <c r="N310" s="380"/>
      <c r="O310" s="380"/>
      <c r="P310" s="419"/>
      <c r="Q310" s="380"/>
      <c r="R310" s="380"/>
      <c r="S310" s="380"/>
      <c r="T310" s="380"/>
      <c r="U310" s="380"/>
      <c r="V310" s="380"/>
      <c r="W310" s="380"/>
      <c r="X310" s="380"/>
      <c r="Y310" s="380"/>
      <c r="Z310" s="380"/>
      <c r="AA310" s="380"/>
      <c r="AB310" s="380"/>
      <c r="AC310" s="380"/>
      <c r="AD310" s="83"/>
    </row>
    <row r="311" spans="1:30" ht="18" customHeight="1">
      <c r="A311" s="90"/>
      <c r="B311" s="107"/>
      <c r="C311" s="108"/>
      <c r="D311" s="42">
        <v>71400119909</v>
      </c>
      <c r="E311" s="43" t="s">
        <v>161</v>
      </c>
      <c r="F311" s="44" t="s">
        <v>284</v>
      </c>
      <c r="G311" s="159">
        <v>1</v>
      </c>
      <c r="H311" s="144">
        <v>30</v>
      </c>
      <c r="I311" s="157">
        <v>60</v>
      </c>
      <c r="J311" s="106">
        <v>35</v>
      </c>
      <c r="K311" s="87">
        <f t="shared" si="17"/>
        <v>1</v>
      </c>
      <c r="L311" s="87">
        <f t="shared" si="18"/>
        <v>1.1000000000000001</v>
      </c>
      <c r="M311" s="46">
        <f t="shared" si="19"/>
        <v>79.5</v>
      </c>
      <c r="N311" s="365"/>
      <c r="O311" s="365"/>
      <c r="P311" s="419"/>
      <c r="Q311" s="365"/>
      <c r="R311" s="365"/>
      <c r="S311" s="365"/>
      <c r="T311" s="365"/>
      <c r="U311" s="365"/>
      <c r="V311" s="365"/>
      <c r="W311" s="365"/>
      <c r="X311" s="365"/>
      <c r="Y311" s="365"/>
      <c r="Z311" s="365"/>
      <c r="AA311" s="365"/>
      <c r="AB311" s="365"/>
      <c r="AC311" s="365"/>
      <c r="AD311" s="83"/>
    </row>
    <row r="312" spans="1:30" ht="18" customHeight="1">
      <c r="A312" s="90"/>
      <c r="B312" s="107"/>
      <c r="C312" s="108"/>
      <c r="D312" s="42">
        <v>71400119909</v>
      </c>
      <c r="E312" s="43" t="s">
        <v>161</v>
      </c>
      <c r="F312" s="44" t="s">
        <v>285</v>
      </c>
      <c r="G312" s="159">
        <v>1</v>
      </c>
      <c r="H312" s="144">
        <v>30</v>
      </c>
      <c r="I312" s="157">
        <v>60</v>
      </c>
      <c r="J312" s="106">
        <v>35</v>
      </c>
      <c r="K312" s="87">
        <f t="shared" si="17"/>
        <v>1</v>
      </c>
      <c r="L312" s="87">
        <f t="shared" si="18"/>
        <v>1.1000000000000001</v>
      </c>
      <c r="M312" s="46">
        <f t="shared" si="19"/>
        <v>79.5</v>
      </c>
      <c r="N312" s="365"/>
      <c r="O312" s="365"/>
      <c r="P312" s="419"/>
      <c r="Q312" s="365"/>
      <c r="R312" s="365"/>
      <c r="S312" s="365"/>
      <c r="T312" s="365"/>
      <c r="U312" s="365"/>
      <c r="V312" s="365"/>
      <c r="W312" s="365"/>
      <c r="X312" s="365"/>
      <c r="Y312" s="365"/>
      <c r="Z312" s="365"/>
      <c r="AA312" s="365"/>
      <c r="AB312" s="365"/>
      <c r="AC312" s="365"/>
      <c r="AD312" s="83"/>
    </row>
    <row r="313" spans="1:30" ht="18" customHeight="1">
      <c r="A313" s="90"/>
      <c r="B313" s="107"/>
      <c r="C313" s="108"/>
      <c r="D313" s="42"/>
      <c r="E313" s="43" t="s">
        <v>218</v>
      </c>
      <c r="F313" s="44" t="s">
        <v>172</v>
      </c>
      <c r="G313" s="159"/>
      <c r="H313" s="144"/>
      <c r="I313" s="157"/>
      <c r="J313" s="106"/>
      <c r="K313" s="87">
        <f t="shared" si="17"/>
        <v>0</v>
      </c>
      <c r="L313" s="87">
        <f t="shared" si="18"/>
        <v>0</v>
      </c>
      <c r="M313" s="46">
        <f t="shared" si="19"/>
        <v>0</v>
      </c>
      <c r="N313" s="365"/>
      <c r="O313" s="365"/>
      <c r="P313" s="419"/>
      <c r="Q313" s="365"/>
      <c r="R313" s="365"/>
      <c r="S313" s="365"/>
      <c r="T313" s="365"/>
      <c r="U313" s="365"/>
      <c r="V313" s="365"/>
      <c r="W313" s="365"/>
      <c r="X313" s="365"/>
      <c r="Y313" s="365"/>
      <c r="Z313" s="365"/>
      <c r="AA313" s="365"/>
      <c r="AB313" s="365"/>
      <c r="AC313" s="365"/>
      <c r="AD313" s="83"/>
    </row>
    <row r="314" spans="1:30" ht="18" customHeight="1">
      <c r="A314" s="90"/>
      <c r="B314" s="107"/>
      <c r="C314" s="108"/>
      <c r="D314" s="42"/>
      <c r="E314" s="43" t="s">
        <v>201</v>
      </c>
      <c r="F314" s="44" t="s">
        <v>260</v>
      </c>
      <c r="G314" s="159">
        <v>2</v>
      </c>
      <c r="H314" s="144">
        <v>45</v>
      </c>
      <c r="I314" s="157">
        <v>30</v>
      </c>
      <c r="J314" s="106">
        <v>40</v>
      </c>
      <c r="K314" s="87">
        <f t="shared" si="17"/>
        <v>1.2</v>
      </c>
      <c r="L314" s="87">
        <f t="shared" si="18"/>
        <v>1.2</v>
      </c>
      <c r="M314" s="46">
        <f t="shared" si="19"/>
        <v>81</v>
      </c>
      <c r="N314" s="365"/>
      <c r="O314" s="365"/>
      <c r="P314" s="419"/>
      <c r="Q314" s="365"/>
      <c r="R314" s="365"/>
      <c r="S314" s="365"/>
      <c r="T314" s="365"/>
      <c r="U314" s="365"/>
      <c r="V314" s="365"/>
      <c r="W314" s="365"/>
      <c r="X314" s="365"/>
      <c r="Y314" s="365"/>
      <c r="Z314" s="365"/>
      <c r="AA314" s="365"/>
      <c r="AB314" s="365"/>
      <c r="AC314" s="365"/>
      <c r="AD314" s="83"/>
    </row>
    <row r="315" spans="1:30" ht="18" customHeight="1">
      <c r="A315" s="121"/>
      <c r="B315" s="107"/>
      <c r="C315" s="108"/>
      <c r="D315" s="42"/>
      <c r="E315" s="43" t="s">
        <v>161</v>
      </c>
      <c r="F315" s="44" t="s">
        <v>399</v>
      </c>
      <c r="G315" s="65">
        <v>2</v>
      </c>
      <c r="H315" s="155">
        <v>30</v>
      </c>
      <c r="I315" s="156">
        <v>60</v>
      </c>
      <c r="J315" s="80">
        <v>40</v>
      </c>
      <c r="K315" s="87">
        <f t="shared" si="17"/>
        <v>1.2</v>
      </c>
      <c r="L315" s="87">
        <f t="shared" si="18"/>
        <v>1.2</v>
      </c>
      <c r="M315" s="46">
        <f t="shared" si="19"/>
        <v>90</v>
      </c>
      <c r="N315" s="380"/>
      <c r="O315" s="380"/>
      <c r="P315" s="419"/>
      <c r="Q315" s="380"/>
      <c r="R315" s="380"/>
      <c r="S315" s="380"/>
      <c r="T315" s="380"/>
      <c r="U315" s="380"/>
      <c r="V315" s="380"/>
      <c r="W315" s="380"/>
      <c r="X315" s="380"/>
      <c r="Y315" s="380"/>
      <c r="Z315" s="380"/>
      <c r="AA315" s="380"/>
      <c r="AB315" s="380"/>
      <c r="AC315" s="380"/>
      <c r="AD315" s="83"/>
    </row>
    <row r="316" spans="1:30" ht="18" customHeight="1">
      <c r="A316" s="121"/>
      <c r="B316" s="107"/>
      <c r="C316" s="108"/>
      <c r="D316" s="42"/>
      <c r="E316" s="43" t="s">
        <v>161</v>
      </c>
      <c r="F316" s="44" t="s">
        <v>412</v>
      </c>
      <c r="G316" s="65">
        <v>2</v>
      </c>
      <c r="H316" s="155">
        <v>30</v>
      </c>
      <c r="I316" s="156">
        <v>60</v>
      </c>
      <c r="J316" s="80">
        <v>40</v>
      </c>
      <c r="K316" s="87">
        <f t="shared" si="17"/>
        <v>1.2</v>
      </c>
      <c r="L316" s="87">
        <f t="shared" si="18"/>
        <v>1.2</v>
      </c>
      <c r="M316" s="46">
        <f t="shared" si="19"/>
        <v>90</v>
      </c>
      <c r="N316" s="380"/>
      <c r="O316" s="380"/>
      <c r="P316" s="419"/>
      <c r="Q316" s="380"/>
      <c r="R316" s="380"/>
      <c r="S316" s="380"/>
      <c r="T316" s="380"/>
      <c r="U316" s="380"/>
      <c r="V316" s="380"/>
      <c r="W316" s="380"/>
      <c r="X316" s="380"/>
      <c r="Y316" s="380"/>
      <c r="Z316" s="380"/>
      <c r="AA316" s="380"/>
      <c r="AB316" s="380"/>
      <c r="AC316" s="380"/>
      <c r="AD316" s="83"/>
    </row>
    <row r="317" spans="1:30" ht="18" customHeight="1">
      <c r="A317" s="121"/>
      <c r="B317" s="107"/>
      <c r="C317" s="108"/>
      <c r="D317" s="42"/>
      <c r="E317" s="43" t="s">
        <v>405</v>
      </c>
      <c r="F317" s="44" t="s">
        <v>172</v>
      </c>
      <c r="G317" s="159">
        <v>2</v>
      </c>
      <c r="H317" s="144">
        <v>30</v>
      </c>
      <c r="I317" s="157">
        <v>30</v>
      </c>
      <c r="J317" s="106">
        <v>50</v>
      </c>
      <c r="K317" s="87">
        <f t="shared" si="17"/>
        <v>1.2</v>
      </c>
      <c r="L317" s="87">
        <f t="shared" si="18"/>
        <v>1.2</v>
      </c>
      <c r="M317" s="46">
        <f t="shared" si="19"/>
        <v>63</v>
      </c>
      <c r="N317" s="380"/>
      <c r="O317" s="380"/>
      <c r="P317" s="419"/>
      <c r="Q317" s="380"/>
      <c r="R317" s="380"/>
      <c r="S317" s="380"/>
      <c r="T317" s="380"/>
      <c r="U317" s="380"/>
      <c r="V317" s="380"/>
      <c r="W317" s="380"/>
      <c r="X317" s="380"/>
      <c r="Y317" s="380"/>
      <c r="Z317" s="380"/>
      <c r="AA317" s="380"/>
      <c r="AB317" s="380"/>
      <c r="AC317" s="380"/>
      <c r="AD317" s="83"/>
    </row>
    <row r="318" spans="1:30" s="206" customFormat="1" ht="18" customHeight="1">
      <c r="A318" s="121"/>
      <c r="B318" s="107"/>
      <c r="C318" s="108"/>
      <c r="D318" s="42"/>
      <c r="E318" s="43" t="s">
        <v>274</v>
      </c>
      <c r="F318" s="44" t="s">
        <v>145</v>
      </c>
      <c r="G318" s="159">
        <v>2</v>
      </c>
      <c r="H318" s="144">
        <v>15</v>
      </c>
      <c r="I318" s="157">
        <v>30</v>
      </c>
      <c r="J318" s="106">
        <v>30</v>
      </c>
      <c r="K318" s="87">
        <f t="shared" si="17"/>
        <v>1</v>
      </c>
      <c r="L318" s="87">
        <f t="shared" si="18"/>
        <v>1.1000000000000001</v>
      </c>
      <c r="M318" s="46">
        <f t="shared" si="19"/>
        <v>39.799999999999997</v>
      </c>
      <c r="N318" s="380"/>
      <c r="O318" s="380"/>
      <c r="P318" s="419"/>
      <c r="Q318" s="380"/>
      <c r="R318" s="380"/>
      <c r="S318" s="380"/>
      <c r="T318" s="380"/>
      <c r="U318" s="380"/>
      <c r="V318" s="380"/>
      <c r="W318" s="380"/>
      <c r="X318" s="380"/>
      <c r="Y318" s="380"/>
      <c r="Z318" s="380"/>
      <c r="AA318" s="380"/>
      <c r="AB318" s="380"/>
      <c r="AC318" s="380"/>
      <c r="AD318" s="83"/>
    </row>
    <row r="319" spans="1:30" s="206" customFormat="1" ht="18" customHeight="1">
      <c r="A319" s="121"/>
      <c r="B319" s="107"/>
      <c r="C319" s="108"/>
      <c r="D319" s="42"/>
      <c r="E319" s="43" t="s">
        <v>274</v>
      </c>
      <c r="F319" s="44" t="s">
        <v>144</v>
      </c>
      <c r="G319" s="159">
        <v>2</v>
      </c>
      <c r="H319" s="144">
        <v>15</v>
      </c>
      <c r="I319" s="157">
        <v>30</v>
      </c>
      <c r="J319" s="106">
        <v>50</v>
      </c>
      <c r="K319" s="87">
        <f t="shared" si="17"/>
        <v>1.2</v>
      </c>
      <c r="L319" s="87">
        <f t="shared" si="18"/>
        <v>1.2</v>
      </c>
      <c r="M319" s="46">
        <f t="shared" si="19"/>
        <v>45</v>
      </c>
      <c r="N319" s="380"/>
      <c r="O319" s="380"/>
      <c r="P319" s="419"/>
      <c r="Q319" s="380"/>
      <c r="R319" s="380"/>
      <c r="S319" s="380"/>
      <c r="T319" s="380"/>
      <c r="U319" s="380"/>
      <c r="V319" s="380"/>
      <c r="W319" s="380"/>
      <c r="X319" s="380"/>
      <c r="Y319" s="380"/>
      <c r="Z319" s="380"/>
      <c r="AA319" s="380"/>
      <c r="AB319" s="380"/>
      <c r="AC319" s="380"/>
      <c r="AD319" s="83"/>
    </row>
    <row r="320" spans="1:30" s="206" customFormat="1" ht="18" hidden="1" customHeight="1">
      <c r="A320" s="121"/>
      <c r="B320" s="107"/>
      <c r="C320" s="108"/>
      <c r="D320" s="42"/>
      <c r="E320" s="43"/>
      <c r="F320" s="44"/>
      <c r="G320" s="159"/>
      <c r="H320" s="144"/>
      <c r="I320" s="157"/>
      <c r="J320" s="106"/>
      <c r="K320" s="87">
        <f t="shared" si="17"/>
        <v>0</v>
      </c>
      <c r="L320" s="87">
        <f t="shared" si="18"/>
        <v>0</v>
      </c>
      <c r="M320" s="46">
        <f t="shared" si="19"/>
        <v>0</v>
      </c>
      <c r="N320" s="380"/>
      <c r="O320" s="380"/>
      <c r="P320" s="419"/>
      <c r="Q320" s="380"/>
      <c r="R320" s="380"/>
      <c r="S320" s="380"/>
      <c r="T320" s="380"/>
      <c r="U320" s="380"/>
      <c r="V320" s="380"/>
      <c r="W320" s="380"/>
      <c r="X320" s="380"/>
      <c r="Y320" s="380"/>
      <c r="Z320" s="380"/>
      <c r="AA320" s="380"/>
      <c r="AB320" s="380"/>
      <c r="AC320" s="380"/>
      <c r="AD320" s="83"/>
    </row>
    <row r="321" spans="1:30" s="206" customFormat="1" ht="18" hidden="1" customHeight="1">
      <c r="A321" s="121"/>
      <c r="B321" s="107"/>
      <c r="C321" s="108"/>
      <c r="D321" s="42"/>
      <c r="E321" s="43"/>
      <c r="F321" s="44"/>
      <c r="G321" s="159"/>
      <c r="H321" s="144"/>
      <c r="I321" s="157"/>
      <c r="J321" s="106"/>
      <c r="K321" s="87">
        <f t="shared" si="17"/>
        <v>0</v>
      </c>
      <c r="L321" s="87">
        <f t="shared" si="18"/>
        <v>0</v>
      </c>
      <c r="M321" s="46">
        <f t="shared" si="19"/>
        <v>0</v>
      </c>
      <c r="N321" s="380"/>
      <c r="O321" s="380"/>
      <c r="P321" s="419"/>
      <c r="Q321" s="380"/>
      <c r="R321" s="380"/>
      <c r="S321" s="380"/>
      <c r="T321" s="380"/>
      <c r="U321" s="380"/>
      <c r="V321" s="380"/>
      <c r="W321" s="380"/>
      <c r="X321" s="380"/>
      <c r="Y321" s="380"/>
      <c r="Z321" s="380"/>
      <c r="AA321" s="380"/>
      <c r="AB321" s="380"/>
      <c r="AC321" s="380"/>
      <c r="AD321" s="83"/>
    </row>
    <row r="322" spans="1:30" s="206" customFormat="1" ht="18" hidden="1" customHeight="1">
      <c r="A322" s="121"/>
      <c r="B322" s="107"/>
      <c r="C322" s="108"/>
      <c r="D322" s="42"/>
      <c r="E322" s="43"/>
      <c r="F322" s="44"/>
      <c r="G322" s="159"/>
      <c r="H322" s="144"/>
      <c r="I322" s="157"/>
      <c r="J322" s="106"/>
      <c r="K322" s="87">
        <f t="shared" si="17"/>
        <v>0</v>
      </c>
      <c r="L322" s="87">
        <f t="shared" si="18"/>
        <v>0</v>
      </c>
      <c r="M322" s="46">
        <f t="shared" si="19"/>
        <v>0</v>
      </c>
      <c r="N322" s="380"/>
      <c r="O322" s="380"/>
      <c r="P322" s="419"/>
      <c r="Q322" s="380"/>
      <c r="R322" s="380"/>
      <c r="S322" s="380"/>
      <c r="T322" s="380"/>
      <c r="U322" s="380"/>
      <c r="V322" s="380"/>
      <c r="W322" s="380"/>
      <c r="X322" s="380"/>
      <c r="Y322" s="380"/>
      <c r="Z322" s="380"/>
      <c r="AA322" s="380"/>
      <c r="AB322" s="380"/>
      <c r="AC322" s="380"/>
      <c r="AD322" s="83"/>
    </row>
    <row r="323" spans="1:30" s="206" customFormat="1" ht="18" hidden="1" customHeight="1">
      <c r="A323" s="121"/>
      <c r="B323" s="107"/>
      <c r="C323" s="108"/>
      <c r="D323" s="42"/>
      <c r="E323" s="43"/>
      <c r="F323" s="44"/>
      <c r="G323" s="159"/>
      <c r="H323" s="144"/>
      <c r="I323" s="157"/>
      <c r="J323" s="106"/>
      <c r="K323" s="87">
        <f t="shared" si="17"/>
        <v>0</v>
      </c>
      <c r="L323" s="87">
        <f t="shared" si="18"/>
        <v>0</v>
      </c>
      <c r="M323" s="46">
        <f t="shared" si="19"/>
        <v>0</v>
      </c>
      <c r="N323" s="380"/>
      <c r="O323" s="380"/>
      <c r="P323" s="419"/>
      <c r="Q323" s="380"/>
      <c r="R323" s="380"/>
      <c r="S323" s="380"/>
      <c r="T323" s="380"/>
      <c r="U323" s="380"/>
      <c r="V323" s="380"/>
      <c r="W323" s="380"/>
      <c r="X323" s="380"/>
      <c r="Y323" s="380"/>
      <c r="Z323" s="380"/>
      <c r="AA323" s="380"/>
      <c r="AB323" s="380"/>
      <c r="AC323" s="380"/>
      <c r="AD323" s="83"/>
    </row>
    <row r="324" spans="1:30" ht="18" customHeight="1">
      <c r="A324" s="104">
        <v>17</v>
      </c>
      <c r="B324" s="60" t="s">
        <v>108</v>
      </c>
      <c r="C324" s="61" t="s">
        <v>109</v>
      </c>
      <c r="D324" s="42" t="s">
        <v>336</v>
      </c>
      <c r="E324" s="43" t="s">
        <v>178</v>
      </c>
      <c r="F324" s="44" t="s">
        <v>179</v>
      </c>
      <c r="G324" s="160">
        <v>1</v>
      </c>
      <c r="H324" s="161">
        <v>45</v>
      </c>
      <c r="I324" s="162">
        <v>0</v>
      </c>
      <c r="J324" s="106">
        <v>65</v>
      </c>
      <c r="K324" s="87">
        <f t="shared" si="17"/>
        <v>1.3</v>
      </c>
      <c r="L324" s="87">
        <f t="shared" si="18"/>
        <v>0</v>
      </c>
      <c r="M324" s="46">
        <f t="shared" si="19"/>
        <v>58.5</v>
      </c>
      <c r="N324" s="396">
        <v>67.5</v>
      </c>
      <c r="O324" s="383">
        <v>0</v>
      </c>
      <c r="P324" s="381">
        <f>SUM(M324:M343)+N324+O324</f>
        <v>1034.5</v>
      </c>
      <c r="Q324" s="383">
        <v>0</v>
      </c>
      <c r="R324" s="381">
        <v>52</v>
      </c>
      <c r="S324" s="387">
        <v>450</v>
      </c>
      <c r="T324" s="383">
        <v>450</v>
      </c>
      <c r="U324" s="387">
        <v>112</v>
      </c>
      <c r="V324" s="385">
        <v>112</v>
      </c>
      <c r="W324" s="387">
        <v>56</v>
      </c>
      <c r="X324" s="383">
        <v>56</v>
      </c>
      <c r="Y324" s="381">
        <f>ROUND((P324-T324),1)</f>
        <v>584.5</v>
      </c>
      <c r="Z324" s="379">
        <f>IF(OR(SUM(V324:V343)="",SUM(Q324:Q343)=""),0,IF(OR(SUM(U324:U343)=320,SUM(V324:V343)&gt;0),ROUND((SUM(Q324:Q343)-SUM(V324:V343)),1),0))</f>
        <v>-112</v>
      </c>
      <c r="AA324" s="379">
        <f>IF(OR(SUM(X324:X343)="",SUM(R324:R343)=""),0,IF(OR(SUM(W324:W343)=160,SUM(X324:X343)&gt;0),ROUND((SUM(R324:R343)-SUM(X324:X343)),1),0))</f>
        <v>-4</v>
      </c>
      <c r="AB324" s="390"/>
      <c r="AC324" s="392">
        <f>SUM(Y324:AA343)</f>
        <v>468.5</v>
      </c>
      <c r="AD324" s="392"/>
    </row>
    <row r="325" spans="1:30" ht="18" customHeight="1">
      <c r="A325" s="90"/>
      <c r="B325" s="107"/>
      <c r="C325" s="108"/>
      <c r="D325" s="42" t="s">
        <v>336</v>
      </c>
      <c r="E325" s="43" t="s">
        <v>532</v>
      </c>
      <c r="F325" s="44" t="s">
        <v>179</v>
      </c>
      <c r="G325" s="62">
        <v>1</v>
      </c>
      <c r="H325" s="163">
        <v>0</v>
      </c>
      <c r="I325" s="164">
        <v>60</v>
      </c>
      <c r="J325" s="106">
        <v>33</v>
      </c>
      <c r="K325" s="87">
        <f t="shared" ref="K325:K388" si="20">IF(OR(LEFT(E325,2)="ĐA",LEFT(E325,2)="DA",LEFT(E325,5)="Đồ án",LEFT(E325,5)="Đồán ",LEFT(E325,9)="Sinh hoạt",LEFT(E325,9)="sinh hoạt",LEFT(E325,6)="Cố vấn",LEFT(E325,6)="cố vấn",LEFT(E325,4)="cvht",LEFT(E325,4)="CVHT",LEFT(E325,4)="shcn",LEFT(E325,4)="SHCN"),0,(IF(AND(H325&gt;0,J325&gt;0),IF(J325&gt;60,1.3,IF(J325&gt;35,1.2,1)),0)))</f>
        <v>0</v>
      </c>
      <c r="L325" s="87">
        <f t="shared" ref="L325:L388" si="21">IF(OR(LEFT(E325,2)="ĐA",LEFT(E325,2)="DA",LEFT(E325,5)="Đồ án",LEFT(E325,5)="Đồán "),0,IF(AND(J325&gt;0,I325&gt;0),IF(AND(OR(LEFT(E325,4)="GDQP",LEFT(E325,4)="gdqp",LEFT(E325,19)="Giáo dục quốc phòng"),J325&gt;50),1.3,IF(J325&gt;35,1.2,IF(J325&gt;29,1.1,1))),0))</f>
        <v>1.1000000000000001</v>
      </c>
      <c r="M325" s="46">
        <f t="shared" ref="M325:M388" si="22">ROUND(IF(OR(LEFT(E325,2)="ĐA",LEFT(E325,2)="DA",LEFT(E325,5)="Đồ án",LEFT(E325,5)="Đồán "),J325*0.5,(IF(H325&gt;0,H325*K325,"0")+IF(I325&gt;0,(I325*0.75)*L325,"0"))),1)</f>
        <v>49.5</v>
      </c>
      <c r="N325" s="365"/>
      <c r="O325" s="365"/>
      <c r="P325" s="365"/>
      <c r="Q325" s="365"/>
      <c r="R325" s="365"/>
      <c r="S325" s="365"/>
      <c r="T325" s="365"/>
      <c r="U325" s="365"/>
      <c r="V325" s="365"/>
      <c r="W325" s="365"/>
      <c r="X325" s="365"/>
      <c r="Y325" s="365"/>
      <c r="Z325" s="365"/>
      <c r="AA325" s="365"/>
      <c r="AB325" s="365"/>
      <c r="AC325" s="365"/>
      <c r="AD325" s="365"/>
    </row>
    <row r="326" spans="1:30" ht="18" customHeight="1">
      <c r="A326" s="90"/>
      <c r="B326" s="107"/>
      <c r="C326" s="108"/>
      <c r="D326" s="42" t="s">
        <v>336</v>
      </c>
      <c r="E326" s="43" t="s">
        <v>533</v>
      </c>
      <c r="F326" s="44" t="s">
        <v>531</v>
      </c>
      <c r="G326" s="62">
        <v>1</v>
      </c>
      <c r="H326" s="165">
        <v>0</v>
      </c>
      <c r="I326" s="166">
        <v>60</v>
      </c>
      <c r="J326" s="106">
        <v>32</v>
      </c>
      <c r="K326" s="87">
        <f t="shared" si="20"/>
        <v>0</v>
      </c>
      <c r="L326" s="87">
        <f t="shared" si="21"/>
        <v>1.1000000000000001</v>
      </c>
      <c r="M326" s="46">
        <f t="shared" si="22"/>
        <v>49.5</v>
      </c>
      <c r="N326" s="365"/>
      <c r="O326" s="365"/>
      <c r="P326" s="365"/>
      <c r="Q326" s="365"/>
      <c r="R326" s="365"/>
      <c r="S326" s="365"/>
      <c r="T326" s="365"/>
      <c r="U326" s="365"/>
      <c r="V326" s="365"/>
      <c r="W326" s="365"/>
      <c r="X326" s="365"/>
      <c r="Y326" s="365"/>
      <c r="Z326" s="365"/>
      <c r="AA326" s="365"/>
      <c r="AB326" s="365"/>
      <c r="AC326" s="365"/>
      <c r="AD326" s="365"/>
    </row>
    <row r="327" spans="1:30" ht="18" customHeight="1">
      <c r="A327" s="90"/>
      <c r="B327" s="107"/>
      <c r="C327" s="108"/>
      <c r="D327" s="42" t="s">
        <v>337</v>
      </c>
      <c r="E327" s="43" t="s">
        <v>180</v>
      </c>
      <c r="F327" s="44" t="s">
        <v>181</v>
      </c>
      <c r="G327" s="62">
        <v>1</v>
      </c>
      <c r="H327" s="165">
        <v>60</v>
      </c>
      <c r="I327" s="166">
        <v>30</v>
      </c>
      <c r="J327" s="106">
        <v>43</v>
      </c>
      <c r="K327" s="87">
        <f t="shared" si="20"/>
        <v>1.2</v>
      </c>
      <c r="L327" s="87">
        <f t="shared" si="21"/>
        <v>1.2</v>
      </c>
      <c r="M327" s="46">
        <f t="shared" si="22"/>
        <v>99</v>
      </c>
      <c r="N327" s="365"/>
      <c r="O327" s="365"/>
      <c r="P327" s="365"/>
      <c r="Q327" s="365"/>
      <c r="R327" s="365"/>
      <c r="S327" s="365"/>
      <c r="T327" s="365"/>
      <c r="U327" s="365"/>
      <c r="V327" s="365"/>
      <c r="W327" s="365"/>
      <c r="X327" s="365"/>
      <c r="Y327" s="365"/>
      <c r="Z327" s="365"/>
      <c r="AA327" s="365"/>
      <c r="AB327" s="365"/>
      <c r="AC327" s="365"/>
      <c r="AD327" s="365"/>
    </row>
    <row r="328" spans="1:30" ht="18" customHeight="1">
      <c r="A328" s="90"/>
      <c r="B328" s="107"/>
      <c r="C328" s="108"/>
      <c r="D328" s="42"/>
      <c r="E328" s="207" t="s">
        <v>190</v>
      </c>
      <c r="F328" s="208" t="s">
        <v>181</v>
      </c>
      <c r="G328" s="213">
        <v>1</v>
      </c>
      <c r="H328" s="214"/>
      <c r="I328" s="215"/>
      <c r="J328" s="212">
        <v>43</v>
      </c>
      <c r="K328" s="87">
        <f t="shared" si="20"/>
        <v>0</v>
      </c>
      <c r="L328" s="87">
        <f t="shared" si="21"/>
        <v>0</v>
      </c>
      <c r="M328" s="46">
        <f t="shared" si="22"/>
        <v>21.5</v>
      </c>
      <c r="N328" s="365"/>
      <c r="O328" s="365"/>
      <c r="P328" s="365"/>
      <c r="Q328" s="365"/>
      <c r="R328" s="365"/>
      <c r="S328" s="365"/>
      <c r="T328" s="365"/>
      <c r="U328" s="365"/>
      <c r="V328" s="365"/>
      <c r="W328" s="365"/>
      <c r="X328" s="365"/>
      <c r="Y328" s="365"/>
      <c r="Z328" s="365"/>
      <c r="AA328" s="365"/>
      <c r="AB328" s="365"/>
      <c r="AC328" s="365"/>
      <c r="AD328" s="365"/>
    </row>
    <row r="329" spans="1:30" ht="18" customHeight="1">
      <c r="A329" s="90"/>
      <c r="B329" s="107"/>
      <c r="C329" s="108"/>
      <c r="D329" s="42" t="s">
        <v>338</v>
      </c>
      <c r="E329" s="43" t="s">
        <v>182</v>
      </c>
      <c r="F329" s="44" t="s">
        <v>169</v>
      </c>
      <c r="G329" s="62">
        <v>1</v>
      </c>
      <c r="H329" s="163">
        <v>45</v>
      </c>
      <c r="I329" s="164">
        <v>30</v>
      </c>
      <c r="J329" s="106">
        <v>37</v>
      </c>
      <c r="K329" s="87">
        <f t="shared" si="20"/>
        <v>1.2</v>
      </c>
      <c r="L329" s="87">
        <f t="shared" si="21"/>
        <v>1.2</v>
      </c>
      <c r="M329" s="46">
        <f t="shared" si="22"/>
        <v>81</v>
      </c>
      <c r="N329" s="365"/>
      <c r="O329" s="365"/>
      <c r="P329" s="365"/>
      <c r="Q329" s="365"/>
      <c r="R329" s="365"/>
      <c r="S329" s="365"/>
      <c r="T329" s="365"/>
      <c r="U329" s="365"/>
      <c r="V329" s="365"/>
      <c r="W329" s="365"/>
      <c r="X329" s="365"/>
      <c r="Y329" s="365"/>
      <c r="Z329" s="365"/>
      <c r="AA329" s="365"/>
      <c r="AB329" s="365"/>
      <c r="AC329" s="365"/>
      <c r="AD329" s="365"/>
    </row>
    <row r="330" spans="1:30" ht="18" customHeight="1">
      <c r="A330" s="121"/>
      <c r="B330" s="107"/>
      <c r="C330" s="108"/>
      <c r="D330" s="42" t="s">
        <v>339</v>
      </c>
      <c r="E330" s="43" t="s">
        <v>161</v>
      </c>
      <c r="F330" s="44" t="s">
        <v>183</v>
      </c>
      <c r="G330" s="62">
        <v>1</v>
      </c>
      <c r="H330" s="163">
        <v>30</v>
      </c>
      <c r="I330" s="164">
        <v>60</v>
      </c>
      <c r="J330" s="106">
        <v>39</v>
      </c>
      <c r="K330" s="87">
        <f t="shared" si="20"/>
        <v>1.2</v>
      </c>
      <c r="L330" s="87">
        <f t="shared" si="21"/>
        <v>1.2</v>
      </c>
      <c r="M330" s="46">
        <f t="shared" si="22"/>
        <v>90</v>
      </c>
      <c r="N330" s="380"/>
      <c r="O330" s="380"/>
      <c r="P330" s="380"/>
      <c r="Q330" s="380"/>
      <c r="R330" s="380"/>
      <c r="S330" s="380"/>
      <c r="T330" s="380"/>
      <c r="U330" s="380"/>
      <c r="V330" s="380"/>
      <c r="W330" s="380"/>
      <c r="X330" s="380"/>
      <c r="Y330" s="380"/>
      <c r="Z330" s="380"/>
      <c r="AA330" s="380"/>
      <c r="AB330" s="380"/>
      <c r="AC330" s="380"/>
      <c r="AD330" s="380"/>
    </row>
    <row r="331" spans="1:30" ht="18" customHeight="1">
      <c r="A331" s="121"/>
      <c r="B331" s="107"/>
      <c r="C331" s="108"/>
      <c r="D331" s="42"/>
      <c r="E331" s="43" t="s">
        <v>218</v>
      </c>
      <c r="F331" s="44" t="s">
        <v>183</v>
      </c>
      <c r="G331" s="227"/>
      <c r="H331" s="228"/>
      <c r="I331" s="229"/>
      <c r="J331" s="106"/>
      <c r="K331" s="87">
        <f t="shared" si="20"/>
        <v>0</v>
      </c>
      <c r="L331" s="87">
        <f t="shared" si="21"/>
        <v>0</v>
      </c>
      <c r="M331" s="46">
        <f t="shared" si="22"/>
        <v>0</v>
      </c>
      <c r="N331" s="380"/>
      <c r="O331" s="380"/>
      <c r="P331" s="380"/>
      <c r="Q331" s="380"/>
      <c r="R331" s="380"/>
      <c r="S331" s="380"/>
      <c r="T331" s="380"/>
      <c r="U331" s="380"/>
      <c r="V331" s="380"/>
      <c r="W331" s="380"/>
      <c r="X331" s="380"/>
      <c r="Y331" s="380"/>
      <c r="Z331" s="380"/>
      <c r="AA331" s="380"/>
      <c r="AB331" s="380"/>
      <c r="AC331" s="380"/>
      <c r="AD331" s="380"/>
    </row>
    <row r="332" spans="1:30" s="206" customFormat="1" ht="18" customHeight="1">
      <c r="A332" s="121"/>
      <c r="B332" s="107"/>
      <c r="C332" s="108"/>
      <c r="D332" s="42"/>
      <c r="E332" s="43" t="s">
        <v>406</v>
      </c>
      <c r="F332" s="44" t="s">
        <v>380</v>
      </c>
      <c r="G332" s="230">
        <v>2</v>
      </c>
      <c r="H332" s="163">
        <v>45</v>
      </c>
      <c r="I332" s="164">
        <v>30</v>
      </c>
      <c r="J332" s="106">
        <v>40</v>
      </c>
      <c r="K332" s="87">
        <f t="shared" si="20"/>
        <v>1.2</v>
      </c>
      <c r="L332" s="87">
        <f t="shared" si="21"/>
        <v>1.2</v>
      </c>
      <c r="M332" s="46">
        <f t="shared" si="22"/>
        <v>81</v>
      </c>
      <c r="N332" s="380"/>
      <c r="O332" s="380"/>
      <c r="P332" s="380"/>
      <c r="Q332" s="380"/>
      <c r="R332" s="380"/>
      <c r="S332" s="380"/>
      <c r="T332" s="380"/>
      <c r="U332" s="380"/>
      <c r="V332" s="380"/>
      <c r="W332" s="380"/>
      <c r="X332" s="380"/>
      <c r="Y332" s="380"/>
      <c r="Z332" s="380"/>
      <c r="AA332" s="380"/>
      <c r="AB332" s="380"/>
      <c r="AC332" s="380"/>
      <c r="AD332" s="380"/>
    </row>
    <row r="333" spans="1:30" ht="18" customHeight="1">
      <c r="A333" s="121"/>
      <c r="B333" s="107"/>
      <c r="C333" s="108"/>
      <c r="D333" s="42"/>
      <c r="E333" s="43" t="s">
        <v>397</v>
      </c>
      <c r="F333" s="44" t="s">
        <v>202</v>
      </c>
      <c r="G333" s="62">
        <v>2</v>
      </c>
      <c r="H333" s="163">
        <v>45</v>
      </c>
      <c r="I333" s="164">
        <v>30</v>
      </c>
      <c r="J333" s="106">
        <v>40</v>
      </c>
      <c r="K333" s="87">
        <f t="shared" si="20"/>
        <v>1.2</v>
      </c>
      <c r="L333" s="87">
        <f t="shared" si="21"/>
        <v>1.2</v>
      </c>
      <c r="M333" s="46">
        <f t="shared" si="22"/>
        <v>81</v>
      </c>
      <c r="N333" s="380"/>
      <c r="O333" s="380"/>
      <c r="P333" s="380"/>
      <c r="Q333" s="380"/>
      <c r="R333" s="380"/>
      <c r="S333" s="380"/>
      <c r="T333" s="380"/>
      <c r="U333" s="380"/>
      <c r="V333" s="380"/>
      <c r="W333" s="380"/>
      <c r="X333" s="380"/>
      <c r="Y333" s="380"/>
      <c r="Z333" s="380"/>
      <c r="AA333" s="380"/>
      <c r="AB333" s="380"/>
      <c r="AC333" s="380"/>
      <c r="AD333" s="380"/>
    </row>
    <row r="334" spans="1:30" s="206" customFormat="1" ht="18" customHeight="1">
      <c r="A334" s="121"/>
      <c r="B334" s="107"/>
      <c r="C334" s="108"/>
      <c r="D334" s="42"/>
      <c r="E334" s="43" t="s">
        <v>397</v>
      </c>
      <c r="F334" s="44" t="s">
        <v>237</v>
      </c>
      <c r="G334" s="62">
        <v>2</v>
      </c>
      <c r="H334" s="163">
        <v>45</v>
      </c>
      <c r="I334" s="164">
        <v>30</v>
      </c>
      <c r="J334" s="106">
        <v>40</v>
      </c>
      <c r="K334" s="87">
        <f t="shared" si="20"/>
        <v>1.2</v>
      </c>
      <c r="L334" s="87">
        <f t="shared" si="21"/>
        <v>1.2</v>
      </c>
      <c r="M334" s="46">
        <f t="shared" si="22"/>
        <v>81</v>
      </c>
      <c r="N334" s="380"/>
      <c r="O334" s="380"/>
      <c r="P334" s="380"/>
      <c r="Q334" s="380"/>
      <c r="R334" s="380"/>
      <c r="S334" s="380"/>
      <c r="T334" s="380"/>
      <c r="U334" s="380"/>
      <c r="V334" s="380"/>
      <c r="W334" s="380"/>
      <c r="X334" s="380"/>
      <c r="Y334" s="380"/>
      <c r="Z334" s="380"/>
      <c r="AA334" s="380"/>
      <c r="AB334" s="380"/>
      <c r="AC334" s="380"/>
      <c r="AD334" s="380"/>
    </row>
    <row r="335" spans="1:30" ht="18" customHeight="1">
      <c r="A335" s="121"/>
      <c r="B335" s="107"/>
      <c r="C335" s="108"/>
      <c r="D335" s="42"/>
      <c r="E335" s="43" t="s">
        <v>397</v>
      </c>
      <c r="F335" s="44" t="s">
        <v>280</v>
      </c>
      <c r="G335" s="62">
        <v>2</v>
      </c>
      <c r="H335" s="163">
        <v>45</v>
      </c>
      <c r="I335" s="164">
        <v>30</v>
      </c>
      <c r="J335" s="106">
        <v>40</v>
      </c>
      <c r="K335" s="87">
        <f t="shared" si="20"/>
        <v>1.2</v>
      </c>
      <c r="L335" s="87">
        <f t="shared" si="21"/>
        <v>1.2</v>
      </c>
      <c r="M335" s="46">
        <f t="shared" si="22"/>
        <v>81</v>
      </c>
      <c r="N335" s="380"/>
      <c r="O335" s="380"/>
      <c r="P335" s="380"/>
      <c r="Q335" s="380"/>
      <c r="R335" s="380"/>
      <c r="S335" s="380"/>
      <c r="T335" s="380"/>
      <c r="U335" s="380"/>
      <c r="V335" s="380"/>
      <c r="W335" s="380"/>
      <c r="X335" s="380"/>
      <c r="Y335" s="380"/>
      <c r="Z335" s="380"/>
      <c r="AA335" s="380"/>
      <c r="AB335" s="380"/>
      <c r="AC335" s="380"/>
      <c r="AD335" s="380"/>
    </row>
    <row r="336" spans="1:30" s="225" customFormat="1" ht="18" customHeight="1">
      <c r="A336" s="121"/>
      <c r="B336" s="107"/>
      <c r="C336" s="108"/>
      <c r="D336" s="42"/>
      <c r="E336" s="207" t="s">
        <v>393</v>
      </c>
      <c r="F336" s="208" t="s">
        <v>205</v>
      </c>
      <c r="G336" s="310">
        <v>2</v>
      </c>
      <c r="H336" s="232"/>
      <c r="I336" s="231"/>
      <c r="J336" s="212">
        <v>28</v>
      </c>
      <c r="K336" s="308">
        <v>0</v>
      </c>
      <c r="L336" s="308">
        <v>0</v>
      </c>
      <c r="M336" s="309">
        <v>14</v>
      </c>
      <c r="N336" s="380"/>
      <c r="O336" s="380"/>
      <c r="P336" s="380"/>
      <c r="Q336" s="380"/>
      <c r="R336" s="380"/>
      <c r="S336" s="380"/>
      <c r="T336" s="380"/>
      <c r="U336" s="380"/>
      <c r="V336" s="380"/>
      <c r="W336" s="380"/>
      <c r="X336" s="380"/>
      <c r="Y336" s="380"/>
      <c r="Z336" s="380"/>
      <c r="AA336" s="380"/>
      <c r="AB336" s="380"/>
      <c r="AC336" s="380"/>
      <c r="AD336" s="380"/>
    </row>
    <row r="337" spans="1:30" ht="18" customHeight="1">
      <c r="A337" s="90"/>
      <c r="B337" s="107"/>
      <c r="C337" s="108"/>
      <c r="D337" s="42"/>
      <c r="E337" s="43" t="s">
        <v>161</v>
      </c>
      <c r="F337" s="44" t="s">
        <v>421</v>
      </c>
      <c r="G337" s="62">
        <v>2</v>
      </c>
      <c r="H337" s="163">
        <v>30</v>
      </c>
      <c r="I337" s="164">
        <v>60</v>
      </c>
      <c r="J337" s="106">
        <v>40</v>
      </c>
      <c r="K337" s="87">
        <f t="shared" si="20"/>
        <v>1.2</v>
      </c>
      <c r="L337" s="87">
        <f t="shared" si="21"/>
        <v>1.2</v>
      </c>
      <c r="M337" s="46">
        <f t="shared" si="22"/>
        <v>90</v>
      </c>
      <c r="N337" s="365"/>
      <c r="O337" s="365"/>
      <c r="P337" s="365"/>
      <c r="Q337" s="365"/>
      <c r="R337" s="365"/>
      <c r="S337" s="365"/>
      <c r="T337" s="365"/>
      <c r="U337" s="365"/>
      <c r="V337" s="365"/>
      <c r="W337" s="365"/>
      <c r="X337" s="365"/>
      <c r="Y337" s="365"/>
      <c r="Z337" s="365"/>
      <c r="AA337" s="365"/>
      <c r="AB337" s="365"/>
      <c r="AC337" s="365"/>
      <c r="AD337" s="365"/>
    </row>
    <row r="338" spans="1:30" ht="18" customHeight="1">
      <c r="A338" s="90"/>
      <c r="B338" s="107"/>
      <c r="C338" s="108"/>
      <c r="D338" s="42"/>
      <c r="E338" s="43" t="s">
        <v>161</v>
      </c>
      <c r="F338" s="44" t="s">
        <v>424</v>
      </c>
      <c r="G338" s="62">
        <v>2</v>
      </c>
      <c r="H338" s="163">
        <v>30</v>
      </c>
      <c r="I338" s="164">
        <v>60</v>
      </c>
      <c r="J338" s="106">
        <v>40</v>
      </c>
      <c r="K338" s="87">
        <f t="shared" si="20"/>
        <v>1.2</v>
      </c>
      <c r="L338" s="87">
        <f t="shared" si="21"/>
        <v>1.2</v>
      </c>
      <c r="M338" s="46">
        <f t="shared" si="22"/>
        <v>90</v>
      </c>
      <c r="N338" s="365"/>
      <c r="O338" s="365"/>
      <c r="P338" s="365"/>
      <c r="Q338" s="365"/>
      <c r="R338" s="365"/>
      <c r="S338" s="365"/>
      <c r="T338" s="365"/>
      <c r="U338" s="365"/>
      <c r="V338" s="365"/>
      <c r="W338" s="365"/>
      <c r="X338" s="365"/>
      <c r="Y338" s="365"/>
      <c r="Z338" s="365"/>
      <c r="AA338" s="365"/>
      <c r="AB338" s="365"/>
      <c r="AC338" s="365"/>
      <c r="AD338" s="365"/>
    </row>
    <row r="339" spans="1:30" s="264" customFormat="1" ht="18" hidden="1" customHeight="1">
      <c r="A339" s="121"/>
      <c r="B339" s="107"/>
      <c r="C339" s="108"/>
      <c r="D339" s="42"/>
      <c r="E339" s="43"/>
      <c r="F339" s="44"/>
      <c r="G339" s="62"/>
      <c r="H339" s="187"/>
      <c r="I339" s="188"/>
      <c r="J339" s="106"/>
      <c r="K339" s="87"/>
      <c r="L339" s="87"/>
      <c r="M339" s="46"/>
      <c r="N339" s="380"/>
      <c r="O339" s="380"/>
      <c r="P339" s="380"/>
      <c r="Q339" s="380"/>
      <c r="R339" s="380"/>
      <c r="S339" s="380"/>
      <c r="T339" s="380"/>
      <c r="U339" s="380"/>
      <c r="V339" s="380"/>
      <c r="W339" s="380"/>
      <c r="X339" s="380"/>
      <c r="Y339" s="380"/>
      <c r="Z339" s="380"/>
      <c r="AA339" s="380"/>
      <c r="AB339" s="380"/>
      <c r="AC339" s="380"/>
      <c r="AD339" s="380"/>
    </row>
    <row r="340" spans="1:30" s="264" customFormat="1" ht="18" hidden="1" customHeight="1">
      <c r="A340" s="121"/>
      <c r="B340" s="107"/>
      <c r="C340" s="108"/>
      <c r="D340" s="42"/>
      <c r="E340" s="43"/>
      <c r="F340" s="44"/>
      <c r="G340" s="62"/>
      <c r="H340" s="187"/>
      <c r="I340" s="188"/>
      <c r="J340" s="106"/>
      <c r="K340" s="87"/>
      <c r="L340" s="87"/>
      <c r="M340" s="46"/>
      <c r="N340" s="380"/>
      <c r="O340" s="380"/>
      <c r="P340" s="380"/>
      <c r="Q340" s="380"/>
      <c r="R340" s="380"/>
      <c r="S340" s="380"/>
      <c r="T340" s="380"/>
      <c r="U340" s="380"/>
      <c r="V340" s="380"/>
      <c r="W340" s="380"/>
      <c r="X340" s="380"/>
      <c r="Y340" s="380"/>
      <c r="Z340" s="380"/>
      <c r="AA340" s="380"/>
      <c r="AB340" s="380"/>
      <c r="AC340" s="380"/>
      <c r="AD340" s="380"/>
    </row>
    <row r="341" spans="1:30" s="264" customFormat="1" ht="18" hidden="1" customHeight="1">
      <c r="A341" s="121"/>
      <c r="B341" s="107"/>
      <c r="C341" s="108"/>
      <c r="D341" s="42"/>
      <c r="E341" s="43"/>
      <c r="F341" s="44"/>
      <c r="G341" s="62"/>
      <c r="H341" s="187"/>
      <c r="I341" s="188"/>
      <c r="J341" s="106"/>
      <c r="K341" s="87"/>
      <c r="L341" s="87"/>
      <c r="M341" s="46"/>
      <c r="N341" s="380"/>
      <c r="O341" s="380"/>
      <c r="P341" s="380"/>
      <c r="Q341" s="380"/>
      <c r="R341" s="380"/>
      <c r="S341" s="380"/>
      <c r="T341" s="380"/>
      <c r="U341" s="380"/>
      <c r="V341" s="380"/>
      <c r="W341" s="380"/>
      <c r="X341" s="380"/>
      <c r="Y341" s="380"/>
      <c r="Z341" s="380"/>
      <c r="AA341" s="380"/>
      <c r="AB341" s="380"/>
      <c r="AC341" s="380"/>
      <c r="AD341" s="380"/>
    </row>
    <row r="342" spans="1:30" ht="18" hidden="1" customHeight="1">
      <c r="A342" s="121"/>
      <c r="B342" s="107"/>
      <c r="C342" s="108"/>
      <c r="D342" s="42"/>
      <c r="E342" s="43"/>
      <c r="F342" s="44"/>
      <c r="G342" s="62"/>
      <c r="H342" s="187"/>
      <c r="I342" s="188"/>
      <c r="J342" s="106"/>
      <c r="K342" s="87">
        <f t="shared" si="20"/>
        <v>0</v>
      </c>
      <c r="L342" s="87">
        <f t="shared" si="21"/>
        <v>0</v>
      </c>
      <c r="M342" s="46">
        <f t="shared" si="22"/>
        <v>0</v>
      </c>
      <c r="N342" s="380"/>
      <c r="O342" s="380"/>
      <c r="P342" s="380"/>
      <c r="Q342" s="380"/>
      <c r="R342" s="380"/>
      <c r="S342" s="380"/>
      <c r="T342" s="380"/>
      <c r="U342" s="380"/>
      <c r="V342" s="380"/>
      <c r="W342" s="380"/>
      <c r="X342" s="380"/>
      <c r="Y342" s="380"/>
      <c r="Z342" s="380"/>
      <c r="AA342" s="380"/>
      <c r="AB342" s="380"/>
      <c r="AC342" s="380"/>
      <c r="AD342" s="380"/>
    </row>
    <row r="343" spans="1:30" ht="18" hidden="1" customHeight="1">
      <c r="A343" s="90"/>
      <c r="B343" s="107"/>
      <c r="C343" s="108"/>
      <c r="D343" s="42"/>
      <c r="E343" s="43"/>
      <c r="F343" s="44"/>
      <c r="G343" s="160"/>
      <c r="H343" s="167"/>
      <c r="I343" s="168"/>
      <c r="J343" s="169"/>
      <c r="K343" s="87">
        <f t="shared" si="20"/>
        <v>0</v>
      </c>
      <c r="L343" s="87">
        <f t="shared" si="21"/>
        <v>0</v>
      </c>
      <c r="M343" s="46">
        <f t="shared" si="22"/>
        <v>0</v>
      </c>
      <c r="N343" s="365"/>
      <c r="O343" s="365"/>
      <c r="P343" s="365"/>
      <c r="Q343" s="365"/>
      <c r="R343" s="365"/>
      <c r="S343" s="365"/>
      <c r="T343" s="365"/>
      <c r="U343" s="365"/>
      <c r="V343" s="365"/>
      <c r="W343" s="365"/>
      <c r="X343" s="365"/>
      <c r="Y343" s="365"/>
      <c r="Z343" s="365"/>
      <c r="AA343" s="365"/>
      <c r="AB343" s="365"/>
      <c r="AC343" s="365"/>
      <c r="AD343" s="365"/>
    </row>
    <row r="344" spans="1:30" ht="18" customHeight="1">
      <c r="A344" s="104">
        <v>18</v>
      </c>
      <c r="B344" s="60" t="s">
        <v>110</v>
      </c>
      <c r="C344" s="61" t="s">
        <v>111</v>
      </c>
      <c r="D344" s="42">
        <v>20200090201</v>
      </c>
      <c r="E344" s="43" t="s">
        <v>196</v>
      </c>
      <c r="F344" s="44" t="s">
        <v>197</v>
      </c>
      <c r="G344" s="158">
        <v>1</v>
      </c>
      <c r="H344" s="144">
        <v>45</v>
      </c>
      <c r="I344" s="157"/>
      <c r="J344" s="106">
        <v>58</v>
      </c>
      <c r="K344" s="87">
        <f t="shared" si="20"/>
        <v>1.2</v>
      </c>
      <c r="L344" s="87">
        <f t="shared" si="21"/>
        <v>0</v>
      </c>
      <c r="M344" s="46">
        <f t="shared" si="22"/>
        <v>54</v>
      </c>
      <c r="N344" s="396">
        <v>89.5</v>
      </c>
      <c r="O344" s="383"/>
      <c r="P344" s="381">
        <f>SUM(M344:M366)+N344+O344</f>
        <v>1191</v>
      </c>
      <c r="Q344" s="383">
        <v>0</v>
      </c>
      <c r="R344" s="381">
        <v>35</v>
      </c>
      <c r="S344" s="387">
        <v>450</v>
      </c>
      <c r="T344" s="383">
        <v>450</v>
      </c>
      <c r="U344" s="387">
        <v>112</v>
      </c>
      <c r="V344" s="385">
        <v>112</v>
      </c>
      <c r="W344" s="387">
        <v>56</v>
      </c>
      <c r="X344" s="383">
        <v>56</v>
      </c>
      <c r="Y344" s="381">
        <f>ROUND((P344-T344),1)</f>
        <v>741</v>
      </c>
      <c r="Z344" s="379">
        <v>-112</v>
      </c>
      <c r="AA344" s="379">
        <v>-21</v>
      </c>
      <c r="AB344" s="390"/>
      <c r="AC344" s="392">
        <f>SUM(Y344:AA366)</f>
        <v>608</v>
      </c>
      <c r="AD344" s="83"/>
    </row>
    <row r="345" spans="1:30" ht="18" customHeight="1">
      <c r="A345" s="90"/>
      <c r="B345" s="107"/>
      <c r="C345" s="108"/>
      <c r="D345" s="42">
        <v>20200090201</v>
      </c>
      <c r="E345" s="43" t="s">
        <v>198</v>
      </c>
      <c r="F345" s="44" t="s">
        <v>197</v>
      </c>
      <c r="G345" s="158">
        <v>1</v>
      </c>
      <c r="H345" s="144"/>
      <c r="I345" s="157">
        <v>60</v>
      </c>
      <c r="J345" s="106">
        <v>29</v>
      </c>
      <c r="K345" s="87">
        <f t="shared" si="20"/>
        <v>0</v>
      </c>
      <c r="L345" s="87">
        <f t="shared" si="21"/>
        <v>1</v>
      </c>
      <c r="M345" s="46">
        <f t="shared" si="22"/>
        <v>45</v>
      </c>
      <c r="N345" s="365"/>
      <c r="O345" s="365"/>
      <c r="P345" s="365"/>
      <c r="Q345" s="365"/>
      <c r="R345" s="365"/>
      <c r="S345" s="365"/>
      <c r="T345" s="365"/>
      <c r="U345" s="365"/>
      <c r="V345" s="365"/>
      <c r="W345" s="365"/>
      <c r="X345" s="365"/>
      <c r="Y345" s="365"/>
      <c r="Z345" s="365"/>
      <c r="AA345" s="365"/>
      <c r="AB345" s="365"/>
      <c r="AC345" s="365"/>
      <c r="AD345" s="83"/>
    </row>
    <row r="346" spans="1:30" ht="18" customHeight="1">
      <c r="A346" s="90"/>
      <c r="B346" s="107"/>
      <c r="C346" s="108"/>
      <c r="D346" s="42">
        <v>20200090201</v>
      </c>
      <c r="E346" s="43" t="s">
        <v>198</v>
      </c>
      <c r="F346" s="44" t="s">
        <v>197</v>
      </c>
      <c r="G346" s="158">
        <v>1</v>
      </c>
      <c r="H346" s="144"/>
      <c r="I346" s="157">
        <v>60</v>
      </c>
      <c r="J346" s="106">
        <v>29</v>
      </c>
      <c r="K346" s="87">
        <f t="shared" si="20"/>
        <v>0</v>
      </c>
      <c r="L346" s="87">
        <f t="shared" si="21"/>
        <v>1</v>
      </c>
      <c r="M346" s="46">
        <f t="shared" si="22"/>
        <v>45</v>
      </c>
      <c r="N346" s="365"/>
      <c r="O346" s="365"/>
      <c r="P346" s="365"/>
      <c r="Q346" s="365"/>
      <c r="R346" s="365"/>
      <c r="S346" s="365"/>
      <c r="T346" s="365"/>
      <c r="U346" s="365"/>
      <c r="V346" s="365"/>
      <c r="W346" s="365"/>
      <c r="X346" s="365"/>
      <c r="Y346" s="365"/>
      <c r="Z346" s="365"/>
      <c r="AA346" s="365"/>
      <c r="AB346" s="365"/>
      <c r="AC346" s="365"/>
      <c r="AD346" s="83"/>
    </row>
    <row r="347" spans="1:30" ht="18" customHeight="1">
      <c r="A347" s="90"/>
      <c r="B347" s="107"/>
      <c r="C347" s="108"/>
      <c r="D347" s="42">
        <v>71400119916</v>
      </c>
      <c r="E347" s="43" t="s">
        <v>161</v>
      </c>
      <c r="F347" s="44" t="s">
        <v>199</v>
      </c>
      <c r="G347" s="158">
        <v>1</v>
      </c>
      <c r="H347" s="144">
        <v>30</v>
      </c>
      <c r="I347" s="157">
        <v>60</v>
      </c>
      <c r="J347" s="106">
        <v>52</v>
      </c>
      <c r="K347" s="87">
        <f t="shared" si="20"/>
        <v>1.2</v>
      </c>
      <c r="L347" s="87">
        <f t="shared" si="21"/>
        <v>1.2</v>
      </c>
      <c r="M347" s="46">
        <f t="shared" si="22"/>
        <v>90</v>
      </c>
      <c r="N347" s="365"/>
      <c r="O347" s="365"/>
      <c r="P347" s="365"/>
      <c r="Q347" s="365"/>
      <c r="R347" s="365"/>
      <c r="S347" s="365"/>
      <c r="T347" s="365"/>
      <c r="U347" s="365"/>
      <c r="V347" s="365"/>
      <c r="W347" s="365"/>
      <c r="X347" s="365"/>
      <c r="Y347" s="365"/>
      <c r="Z347" s="365"/>
      <c r="AA347" s="365"/>
      <c r="AB347" s="365"/>
      <c r="AC347" s="365"/>
      <c r="AD347" s="83"/>
    </row>
    <row r="348" spans="1:30" ht="18" customHeight="1">
      <c r="A348" s="90"/>
      <c r="B348" s="107"/>
      <c r="C348" s="108"/>
      <c r="D348" s="42">
        <v>71400119910</v>
      </c>
      <c r="E348" s="43" t="s">
        <v>161</v>
      </c>
      <c r="F348" s="44" t="s">
        <v>200</v>
      </c>
      <c r="G348" s="158">
        <v>1</v>
      </c>
      <c r="H348" s="144">
        <v>30</v>
      </c>
      <c r="I348" s="157">
        <v>60</v>
      </c>
      <c r="J348" s="106">
        <v>52</v>
      </c>
      <c r="K348" s="87">
        <f t="shared" si="20"/>
        <v>1.2</v>
      </c>
      <c r="L348" s="87">
        <f t="shared" si="21"/>
        <v>1.2</v>
      </c>
      <c r="M348" s="46">
        <f t="shared" si="22"/>
        <v>90</v>
      </c>
      <c r="N348" s="365"/>
      <c r="O348" s="365"/>
      <c r="P348" s="365"/>
      <c r="Q348" s="365"/>
      <c r="R348" s="365"/>
      <c r="S348" s="365"/>
      <c r="T348" s="365"/>
      <c r="U348" s="365"/>
      <c r="V348" s="365"/>
      <c r="W348" s="365"/>
      <c r="X348" s="365"/>
      <c r="Y348" s="365"/>
      <c r="Z348" s="365"/>
      <c r="AA348" s="365"/>
      <c r="AB348" s="365"/>
      <c r="AC348" s="365"/>
      <c r="AD348" s="83"/>
    </row>
    <row r="349" spans="1:30" ht="18" customHeight="1">
      <c r="A349" s="90"/>
      <c r="B349" s="107"/>
      <c r="C349" s="108"/>
      <c r="D349" s="42">
        <v>20200015201</v>
      </c>
      <c r="E349" s="43" t="s">
        <v>201</v>
      </c>
      <c r="F349" s="44" t="s">
        <v>202</v>
      </c>
      <c r="G349" s="158">
        <v>1</v>
      </c>
      <c r="H349" s="144">
        <v>45</v>
      </c>
      <c r="I349" s="157">
        <v>30</v>
      </c>
      <c r="J349" s="106">
        <v>34</v>
      </c>
      <c r="K349" s="87">
        <f t="shared" si="20"/>
        <v>1</v>
      </c>
      <c r="L349" s="87">
        <f t="shared" si="21"/>
        <v>1.1000000000000001</v>
      </c>
      <c r="M349" s="46">
        <f t="shared" si="22"/>
        <v>69.8</v>
      </c>
      <c r="N349" s="365"/>
      <c r="O349" s="365"/>
      <c r="P349" s="365"/>
      <c r="Q349" s="365"/>
      <c r="R349" s="365"/>
      <c r="S349" s="365"/>
      <c r="T349" s="365"/>
      <c r="U349" s="365"/>
      <c r="V349" s="365"/>
      <c r="W349" s="365"/>
      <c r="X349" s="365"/>
      <c r="Y349" s="365"/>
      <c r="Z349" s="365"/>
      <c r="AA349" s="365"/>
      <c r="AB349" s="365"/>
      <c r="AC349" s="365"/>
      <c r="AD349" s="83"/>
    </row>
    <row r="350" spans="1:30" ht="18" customHeight="1">
      <c r="A350" s="90"/>
      <c r="B350" s="107"/>
      <c r="C350" s="108"/>
      <c r="D350" s="42">
        <v>21100149201</v>
      </c>
      <c r="E350" s="43" t="s">
        <v>203</v>
      </c>
      <c r="F350" s="44" t="s">
        <v>194</v>
      </c>
      <c r="G350" s="158">
        <v>1</v>
      </c>
      <c r="H350" s="144">
        <v>60</v>
      </c>
      <c r="I350" s="157">
        <v>30</v>
      </c>
      <c r="J350" s="106">
        <v>34</v>
      </c>
      <c r="K350" s="87">
        <f t="shared" si="20"/>
        <v>1</v>
      </c>
      <c r="L350" s="87">
        <f t="shared" si="21"/>
        <v>1.1000000000000001</v>
      </c>
      <c r="M350" s="46">
        <f t="shared" si="22"/>
        <v>84.8</v>
      </c>
      <c r="N350" s="365"/>
      <c r="O350" s="365"/>
      <c r="P350" s="365"/>
      <c r="Q350" s="365"/>
      <c r="R350" s="365"/>
      <c r="S350" s="365"/>
      <c r="T350" s="365"/>
      <c r="U350" s="365"/>
      <c r="V350" s="365"/>
      <c r="W350" s="365"/>
      <c r="X350" s="365"/>
      <c r="Y350" s="365"/>
      <c r="Z350" s="365"/>
      <c r="AA350" s="365"/>
      <c r="AB350" s="365"/>
      <c r="AC350" s="365"/>
      <c r="AD350" s="83"/>
    </row>
    <row r="351" spans="1:30" ht="18" customHeight="1">
      <c r="A351" s="90"/>
      <c r="B351" s="107"/>
      <c r="C351" s="108"/>
      <c r="D351" s="42">
        <v>21100151901</v>
      </c>
      <c r="E351" s="43" t="s">
        <v>204</v>
      </c>
      <c r="F351" s="44" t="s">
        <v>205</v>
      </c>
      <c r="G351" s="158">
        <v>1</v>
      </c>
      <c r="H351" s="144">
        <v>45</v>
      </c>
      <c r="I351" s="157">
        <v>30</v>
      </c>
      <c r="J351" s="106">
        <v>28</v>
      </c>
      <c r="K351" s="87">
        <f t="shared" si="20"/>
        <v>1</v>
      </c>
      <c r="L351" s="87">
        <f t="shared" si="21"/>
        <v>1</v>
      </c>
      <c r="M351" s="46">
        <f t="shared" si="22"/>
        <v>67.5</v>
      </c>
      <c r="N351" s="365"/>
      <c r="O351" s="365"/>
      <c r="P351" s="365"/>
      <c r="Q351" s="365"/>
      <c r="R351" s="365"/>
      <c r="S351" s="365"/>
      <c r="T351" s="365"/>
      <c r="U351" s="365"/>
      <c r="V351" s="365"/>
      <c r="W351" s="365"/>
      <c r="X351" s="365"/>
      <c r="Y351" s="365"/>
      <c r="Z351" s="365"/>
      <c r="AA351" s="365"/>
      <c r="AB351" s="365"/>
      <c r="AC351" s="365"/>
      <c r="AD351" s="83"/>
    </row>
    <row r="352" spans="1:30" ht="18" customHeight="1">
      <c r="A352" s="90"/>
      <c r="B352" s="107"/>
      <c r="C352" s="108"/>
      <c r="D352" s="42">
        <v>21100093907</v>
      </c>
      <c r="E352" s="43" t="s">
        <v>45</v>
      </c>
      <c r="F352" s="44" t="s">
        <v>206</v>
      </c>
      <c r="G352" s="158">
        <v>1</v>
      </c>
      <c r="H352" s="144">
        <v>15</v>
      </c>
      <c r="I352" s="157">
        <v>30</v>
      </c>
      <c r="J352" s="106">
        <v>42</v>
      </c>
      <c r="K352" s="87">
        <f t="shared" si="20"/>
        <v>1.2</v>
      </c>
      <c r="L352" s="87">
        <f t="shared" si="21"/>
        <v>1.2</v>
      </c>
      <c r="M352" s="46">
        <f t="shared" si="22"/>
        <v>45</v>
      </c>
      <c r="N352" s="365"/>
      <c r="O352" s="365"/>
      <c r="P352" s="365"/>
      <c r="Q352" s="365"/>
      <c r="R352" s="365"/>
      <c r="S352" s="365"/>
      <c r="T352" s="365"/>
      <c r="U352" s="365"/>
      <c r="V352" s="365"/>
      <c r="W352" s="365"/>
      <c r="X352" s="365"/>
      <c r="Y352" s="365"/>
      <c r="Z352" s="365"/>
      <c r="AA352" s="365"/>
      <c r="AB352" s="365"/>
      <c r="AC352" s="365"/>
      <c r="AD352" s="83"/>
    </row>
    <row r="353" spans="1:30" ht="18" customHeight="1">
      <c r="A353" s="90"/>
      <c r="B353" s="107"/>
      <c r="C353" s="108"/>
      <c r="D353" s="42"/>
      <c r="E353" s="43" t="s">
        <v>218</v>
      </c>
      <c r="F353" s="44" t="s">
        <v>202</v>
      </c>
      <c r="G353" s="158"/>
      <c r="H353" s="144"/>
      <c r="I353" s="157"/>
      <c r="J353" s="106"/>
      <c r="K353" s="87">
        <f t="shared" si="20"/>
        <v>0</v>
      </c>
      <c r="L353" s="87">
        <f t="shared" si="21"/>
        <v>0</v>
      </c>
      <c r="M353" s="46">
        <f t="shared" si="22"/>
        <v>0</v>
      </c>
      <c r="N353" s="365"/>
      <c r="O353" s="365"/>
      <c r="P353" s="365"/>
      <c r="Q353" s="365"/>
      <c r="R353" s="365"/>
      <c r="S353" s="365"/>
      <c r="T353" s="365"/>
      <c r="U353" s="365"/>
      <c r="V353" s="365"/>
      <c r="W353" s="365"/>
      <c r="X353" s="365"/>
      <c r="Y353" s="365"/>
      <c r="Z353" s="365"/>
      <c r="AA353" s="365"/>
      <c r="AB353" s="365"/>
      <c r="AC353" s="365"/>
      <c r="AD353" s="83"/>
    </row>
    <row r="354" spans="1:30" s="264" customFormat="1" ht="18" customHeight="1">
      <c r="A354" s="121"/>
      <c r="B354" s="107"/>
      <c r="C354" s="108"/>
      <c r="D354" s="43"/>
      <c r="E354" s="207" t="s">
        <v>409</v>
      </c>
      <c r="F354" s="208" t="s">
        <v>197</v>
      </c>
      <c r="G354" s="209">
        <v>2</v>
      </c>
      <c r="H354" s="210">
        <v>15</v>
      </c>
      <c r="I354" s="211"/>
      <c r="J354" s="212">
        <v>40</v>
      </c>
      <c r="K354" s="308">
        <v>1.2</v>
      </c>
      <c r="L354" s="308">
        <v>0</v>
      </c>
      <c r="M354" s="309">
        <f t="shared" si="22"/>
        <v>18</v>
      </c>
      <c r="N354" s="380"/>
      <c r="O354" s="380"/>
      <c r="P354" s="380"/>
      <c r="Q354" s="380"/>
      <c r="R354" s="380"/>
      <c r="S354" s="380"/>
      <c r="T354" s="380"/>
      <c r="U354" s="380"/>
      <c r="V354" s="380"/>
      <c r="W354" s="380"/>
      <c r="X354" s="380"/>
      <c r="Y354" s="380"/>
      <c r="Z354" s="380"/>
      <c r="AA354" s="380"/>
      <c r="AB354" s="380"/>
      <c r="AC354" s="380"/>
      <c r="AD354" s="83"/>
    </row>
    <row r="355" spans="1:30" ht="18" customHeight="1">
      <c r="A355" s="121"/>
      <c r="B355" s="107"/>
      <c r="C355" s="108"/>
      <c r="D355" s="43"/>
      <c r="E355" s="207" t="s">
        <v>190</v>
      </c>
      <c r="F355" s="208" t="s">
        <v>341</v>
      </c>
      <c r="G355" s="209">
        <v>1</v>
      </c>
      <c r="H355" s="210"/>
      <c r="I355" s="211"/>
      <c r="J355" s="212">
        <v>34</v>
      </c>
      <c r="K355" s="308">
        <f t="shared" si="20"/>
        <v>0</v>
      </c>
      <c r="L355" s="308">
        <f t="shared" si="21"/>
        <v>0</v>
      </c>
      <c r="M355" s="309">
        <f t="shared" si="22"/>
        <v>17</v>
      </c>
      <c r="N355" s="380"/>
      <c r="O355" s="380"/>
      <c r="P355" s="380"/>
      <c r="Q355" s="380"/>
      <c r="R355" s="380"/>
      <c r="S355" s="380"/>
      <c r="T355" s="380"/>
      <c r="U355" s="380"/>
      <c r="V355" s="380"/>
      <c r="W355" s="380"/>
      <c r="X355" s="380"/>
      <c r="Y355" s="380"/>
      <c r="Z355" s="380"/>
      <c r="AA355" s="380"/>
      <c r="AB355" s="380"/>
      <c r="AC355" s="380"/>
      <c r="AD355" s="83"/>
    </row>
    <row r="356" spans="1:30" s="264" customFormat="1" ht="18" customHeight="1">
      <c r="A356" s="121"/>
      <c r="B356" s="107"/>
      <c r="C356" s="108"/>
      <c r="D356" s="43"/>
      <c r="E356" s="207" t="s">
        <v>190</v>
      </c>
      <c r="F356" s="208" t="s">
        <v>380</v>
      </c>
      <c r="G356" s="209">
        <v>1</v>
      </c>
      <c r="H356" s="210"/>
      <c r="I356" s="211"/>
      <c r="J356" s="212">
        <v>40</v>
      </c>
      <c r="K356" s="308">
        <v>0</v>
      </c>
      <c r="L356" s="308">
        <v>0</v>
      </c>
      <c r="M356" s="309">
        <v>20</v>
      </c>
      <c r="N356" s="380"/>
      <c r="O356" s="380"/>
      <c r="P356" s="380"/>
      <c r="Q356" s="380"/>
      <c r="R356" s="380"/>
      <c r="S356" s="380"/>
      <c r="T356" s="380"/>
      <c r="U356" s="380"/>
      <c r="V356" s="380"/>
      <c r="W356" s="380"/>
      <c r="X356" s="380"/>
      <c r="Y356" s="380"/>
      <c r="Z356" s="380"/>
      <c r="AA356" s="380"/>
      <c r="AB356" s="380"/>
      <c r="AC356" s="380"/>
      <c r="AD356" s="83"/>
    </row>
    <row r="357" spans="1:30" ht="18" customHeight="1">
      <c r="A357" s="121"/>
      <c r="B357" s="107"/>
      <c r="C357" s="108"/>
      <c r="D357" s="43"/>
      <c r="E357" s="43" t="s">
        <v>201</v>
      </c>
      <c r="F357" s="44" t="s">
        <v>400</v>
      </c>
      <c r="G357" s="158">
        <v>2</v>
      </c>
      <c r="H357" s="189">
        <v>30</v>
      </c>
      <c r="I357" s="190">
        <v>60</v>
      </c>
      <c r="J357" s="106">
        <v>40</v>
      </c>
      <c r="K357" s="87">
        <f t="shared" si="20"/>
        <v>1.2</v>
      </c>
      <c r="L357" s="87">
        <f t="shared" si="21"/>
        <v>1.2</v>
      </c>
      <c r="M357" s="46">
        <f t="shared" si="22"/>
        <v>90</v>
      </c>
      <c r="N357" s="380"/>
      <c r="O357" s="380"/>
      <c r="P357" s="380"/>
      <c r="Q357" s="380"/>
      <c r="R357" s="380"/>
      <c r="S357" s="380"/>
      <c r="T357" s="380"/>
      <c r="U357" s="380"/>
      <c r="V357" s="380"/>
      <c r="W357" s="380"/>
      <c r="X357" s="380"/>
      <c r="Y357" s="380"/>
      <c r="Z357" s="380"/>
      <c r="AA357" s="380"/>
      <c r="AB357" s="380"/>
      <c r="AC357" s="380"/>
      <c r="AD357" s="83"/>
    </row>
    <row r="358" spans="1:30" ht="18" customHeight="1">
      <c r="A358" s="121"/>
      <c r="B358" s="107"/>
      <c r="C358" s="108"/>
      <c r="D358" s="43"/>
      <c r="E358" s="43" t="s">
        <v>401</v>
      </c>
      <c r="F358" s="44" t="s">
        <v>194</v>
      </c>
      <c r="G358" s="158">
        <v>2</v>
      </c>
      <c r="H358" s="189">
        <v>15</v>
      </c>
      <c r="I358" s="190">
        <v>30</v>
      </c>
      <c r="J358" s="106">
        <v>34</v>
      </c>
      <c r="K358" s="87">
        <f t="shared" si="20"/>
        <v>1</v>
      </c>
      <c r="L358" s="87">
        <f t="shared" si="21"/>
        <v>1.1000000000000001</v>
      </c>
      <c r="M358" s="46">
        <f t="shared" si="22"/>
        <v>39.799999999999997</v>
      </c>
      <c r="N358" s="380"/>
      <c r="O358" s="380"/>
      <c r="P358" s="380"/>
      <c r="Q358" s="380"/>
      <c r="R358" s="380"/>
      <c r="S358" s="380"/>
      <c r="T358" s="380"/>
      <c r="U358" s="380"/>
      <c r="V358" s="380"/>
      <c r="W358" s="380"/>
      <c r="X358" s="380"/>
      <c r="Y358" s="380"/>
      <c r="Z358" s="380"/>
      <c r="AA358" s="380"/>
      <c r="AB358" s="380"/>
      <c r="AC358" s="380"/>
      <c r="AD358" s="83"/>
    </row>
    <row r="359" spans="1:30" s="206" customFormat="1" ht="18" customHeight="1">
      <c r="A359" s="121"/>
      <c r="B359" s="107"/>
      <c r="C359" s="108"/>
      <c r="D359" s="43"/>
      <c r="E359" s="43" t="s">
        <v>401</v>
      </c>
      <c r="F359" s="44" t="s">
        <v>195</v>
      </c>
      <c r="G359" s="158">
        <v>2</v>
      </c>
      <c r="H359" s="189">
        <v>15</v>
      </c>
      <c r="I359" s="190">
        <v>30</v>
      </c>
      <c r="J359" s="106">
        <v>40</v>
      </c>
      <c r="K359" s="87">
        <f t="shared" si="20"/>
        <v>1.2</v>
      </c>
      <c r="L359" s="87">
        <f t="shared" si="21"/>
        <v>1.2</v>
      </c>
      <c r="M359" s="46">
        <f t="shared" si="22"/>
        <v>45</v>
      </c>
      <c r="N359" s="380"/>
      <c r="O359" s="380"/>
      <c r="P359" s="380"/>
      <c r="Q359" s="380"/>
      <c r="R359" s="380"/>
      <c r="S359" s="380"/>
      <c r="T359" s="380"/>
      <c r="U359" s="380"/>
      <c r="V359" s="380"/>
      <c r="W359" s="380"/>
      <c r="X359" s="380"/>
      <c r="Y359" s="380"/>
      <c r="Z359" s="380"/>
      <c r="AA359" s="380"/>
      <c r="AB359" s="380"/>
      <c r="AC359" s="380"/>
      <c r="AD359" s="83"/>
    </row>
    <row r="360" spans="1:30" s="206" customFormat="1" ht="18" customHeight="1">
      <c r="A360" s="121"/>
      <c r="B360" s="107"/>
      <c r="C360" s="108"/>
      <c r="D360" s="43"/>
      <c r="E360" s="43" t="s">
        <v>401</v>
      </c>
      <c r="F360" s="44" t="s">
        <v>209</v>
      </c>
      <c r="G360" s="158">
        <v>2</v>
      </c>
      <c r="H360" s="189">
        <v>15</v>
      </c>
      <c r="I360" s="190"/>
      <c r="J360" s="106">
        <v>30</v>
      </c>
      <c r="K360" s="87">
        <f t="shared" si="20"/>
        <v>1</v>
      </c>
      <c r="L360" s="87">
        <f t="shared" si="21"/>
        <v>0</v>
      </c>
      <c r="M360" s="46">
        <f t="shared" si="22"/>
        <v>15</v>
      </c>
      <c r="N360" s="380"/>
      <c r="O360" s="380"/>
      <c r="P360" s="380"/>
      <c r="Q360" s="380"/>
      <c r="R360" s="380"/>
      <c r="S360" s="380"/>
      <c r="T360" s="380"/>
      <c r="U360" s="380"/>
      <c r="V360" s="380"/>
      <c r="W360" s="380"/>
      <c r="X360" s="380"/>
      <c r="Y360" s="380"/>
      <c r="Z360" s="380"/>
      <c r="AA360" s="380"/>
      <c r="AB360" s="380"/>
      <c r="AC360" s="380"/>
      <c r="AD360" s="83"/>
    </row>
    <row r="361" spans="1:30" ht="18" customHeight="1">
      <c r="A361" s="121"/>
      <c r="B361" s="107"/>
      <c r="C361" s="108"/>
      <c r="D361" s="43"/>
      <c r="E361" s="43" t="s">
        <v>402</v>
      </c>
      <c r="F361" s="44" t="s">
        <v>209</v>
      </c>
      <c r="G361" s="158">
        <v>2</v>
      </c>
      <c r="H361" s="189"/>
      <c r="I361" s="190">
        <v>30</v>
      </c>
      <c r="J361" s="106">
        <v>30</v>
      </c>
      <c r="K361" s="87">
        <f t="shared" si="20"/>
        <v>0</v>
      </c>
      <c r="L361" s="87">
        <f t="shared" si="21"/>
        <v>1.1000000000000001</v>
      </c>
      <c r="M361" s="46">
        <f t="shared" si="22"/>
        <v>24.8</v>
      </c>
      <c r="N361" s="380"/>
      <c r="O361" s="380"/>
      <c r="P361" s="380"/>
      <c r="Q361" s="380"/>
      <c r="R361" s="380"/>
      <c r="S361" s="380"/>
      <c r="T361" s="380"/>
      <c r="U361" s="380"/>
      <c r="V361" s="380"/>
      <c r="W361" s="380"/>
      <c r="X361" s="380"/>
      <c r="Y361" s="380"/>
      <c r="Z361" s="380"/>
      <c r="AA361" s="380"/>
      <c r="AB361" s="380"/>
      <c r="AC361" s="380"/>
      <c r="AD361" s="83"/>
    </row>
    <row r="362" spans="1:30" s="206" customFormat="1" ht="18" customHeight="1">
      <c r="A362" s="121"/>
      <c r="B362" s="107"/>
      <c r="C362" s="108"/>
      <c r="D362" s="43"/>
      <c r="E362" s="43" t="s">
        <v>403</v>
      </c>
      <c r="F362" s="44" t="s">
        <v>209</v>
      </c>
      <c r="G362" s="158">
        <v>2</v>
      </c>
      <c r="H362" s="189"/>
      <c r="I362" s="190">
        <v>30</v>
      </c>
      <c r="J362" s="106">
        <v>30</v>
      </c>
      <c r="K362" s="87">
        <f t="shared" si="20"/>
        <v>0</v>
      </c>
      <c r="L362" s="87">
        <f t="shared" si="21"/>
        <v>1.1000000000000001</v>
      </c>
      <c r="M362" s="46">
        <f t="shared" si="22"/>
        <v>24.8</v>
      </c>
      <c r="N362" s="380"/>
      <c r="O362" s="380"/>
      <c r="P362" s="380"/>
      <c r="Q362" s="380"/>
      <c r="R362" s="380"/>
      <c r="S362" s="380"/>
      <c r="T362" s="380"/>
      <c r="U362" s="380"/>
      <c r="V362" s="380"/>
      <c r="W362" s="380"/>
      <c r="X362" s="380"/>
      <c r="Y362" s="380"/>
      <c r="Z362" s="380"/>
      <c r="AA362" s="380"/>
      <c r="AB362" s="380"/>
      <c r="AC362" s="380"/>
      <c r="AD362" s="83"/>
    </row>
    <row r="363" spans="1:30" ht="15.75" customHeight="1">
      <c r="A363" s="90"/>
      <c r="B363" s="107"/>
      <c r="C363" s="108"/>
      <c r="D363" s="158"/>
      <c r="E363" s="43" t="s">
        <v>530</v>
      </c>
      <c r="F363" s="44" t="s">
        <v>197</v>
      </c>
      <c r="G363" s="158">
        <v>2</v>
      </c>
      <c r="H363" s="158">
        <v>30</v>
      </c>
      <c r="I363" s="158"/>
      <c r="J363" s="106">
        <v>54</v>
      </c>
      <c r="K363" s="87">
        <f t="shared" si="20"/>
        <v>1.2</v>
      </c>
      <c r="L363" s="87">
        <f t="shared" si="21"/>
        <v>0</v>
      </c>
      <c r="M363" s="46">
        <f t="shared" si="22"/>
        <v>36</v>
      </c>
      <c r="N363" s="365"/>
      <c r="O363" s="365"/>
      <c r="P363" s="365"/>
      <c r="Q363" s="365"/>
      <c r="R363" s="365"/>
      <c r="S363" s="365"/>
      <c r="T363" s="365"/>
      <c r="U363" s="365"/>
      <c r="V363" s="365"/>
      <c r="W363" s="365"/>
      <c r="X363" s="365"/>
      <c r="Y363" s="365"/>
      <c r="Z363" s="365"/>
      <c r="AA363" s="365"/>
      <c r="AB363" s="365"/>
      <c r="AC363" s="365"/>
      <c r="AD363" s="83"/>
    </row>
    <row r="364" spans="1:30" s="225" customFormat="1" ht="15.75" customHeight="1">
      <c r="A364" s="121"/>
      <c r="B364" s="107"/>
      <c r="C364" s="108"/>
      <c r="D364" s="158"/>
      <c r="E364" s="43" t="s">
        <v>529</v>
      </c>
      <c r="F364" s="44" t="s">
        <v>197</v>
      </c>
      <c r="G364" s="158">
        <v>2</v>
      </c>
      <c r="H364" s="158"/>
      <c r="I364" s="158">
        <v>60</v>
      </c>
      <c r="J364" s="106">
        <v>27</v>
      </c>
      <c r="K364" s="311">
        <f t="shared" si="20"/>
        <v>0</v>
      </c>
      <c r="L364" s="311">
        <f t="shared" si="21"/>
        <v>1</v>
      </c>
      <c r="M364" s="312">
        <f t="shared" si="22"/>
        <v>45</v>
      </c>
      <c r="N364" s="380"/>
      <c r="O364" s="380"/>
      <c r="P364" s="380"/>
      <c r="Q364" s="380"/>
      <c r="R364" s="380"/>
      <c r="S364" s="380"/>
      <c r="T364" s="380"/>
      <c r="U364" s="380"/>
      <c r="V364" s="380"/>
      <c r="W364" s="380"/>
      <c r="X364" s="380"/>
      <c r="Y364" s="380"/>
      <c r="Z364" s="380"/>
      <c r="AA364" s="380"/>
      <c r="AB364" s="380"/>
      <c r="AC364" s="380"/>
      <c r="AD364" s="83"/>
    </row>
    <row r="365" spans="1:30" s="225" customFormat="1" ht="15.75" customHeight="1">
      <c r="A365" s="121"/>
      <c r="B365" s="107"/>
      <c r="C365" s="108"/>
      <c r="D365" s="158"/>
      <c r="E365" s="43" t="s">
        <v>528</v>
      </c>
      <c r="F365" s="44" t="s">
        <v>197</v>
      </c>
      <c r="G365" s="158">
        <v>2</v>
      </c>
      <c r="H365" s="158"/>
      <c r="I365" s="158">
        <v>60</v>
      </c>
      <c r="J365" s="106">
        <v>27</v>
      </c>
      <c r="K365" s="311">
        <f t="shared" si="20"/>
        <v>0</v>
      </c>
      <c r="L365" s="311">
        <f t="shared" si="21"/>
        <v>1</v>
      </c>
      <c r="M365" s="312">
        <f t="shared" si="22"/>
        <v>45</v>
      </c>
      <c r="N365" s="380"/>
      <c r="O365" s="380"/>
      <c r="P365" s="380"/>
      <c r="Q365" s="380"/>
      <c r="R365" s="380"/>
      <c r="S365" s="380"/>
      <c r="T365" s="380"/>
      <c r="U365" s="380"/>
      <c r="V365" s="380"/>
      <c r="W365" s="380"/>
      <c r="X365" s="380"/>
      <c r="Y365" s="380"/>
      <c r="Z365" s="380"/>
      <c r="AA365" s="380"/>
      <c r="AB365" s="380"/>
      <c r="AC365" s="380"/>
      <c r="AD365" s="83"/>
    </row>
    <row r="366" spans="1:30" s="225" customFormat="1" ht="15.75" customHeight="1">
      <c r="A366" s="121"/>
      <c r="B366" s="107"/>
      <c r="C366" s="108"/>
      <c r="D366" s="158"/>
      <c r="E366" s="43" t="s">
        <v>161</v>
      </c>
      <c r="F366" s="44" t="s">
        <v>449</v>
      </c>
      <c r="G366" s="233">
        <v>2</v>
      </c>
      <c r="H366" s="233">
        <v>30</v>
      </c>
      <c r="I366" s="233">
        <v>60</v>
      </c>
      <c r="J366" s="234">
        <v>40</v>
      </c>
      <c r="K366" s="87">
        <f t="shared" si="20"/>
        <v>1.2</v>
      </c>
      <c r="L366" s="87">
        <f t="shared" si="21"/>
        <v>1.2</v>
      </c>
      <c r="M366" s="46">
        <f t="shared" si="22"/>
        <v>90</v>
      </c>
      <c r="N366" s="380"/>
      <c r="O366" s="380"/>
      <c r="P366" s="380"/>
      <c r="Q366" s="380"/>
      <c r="R366" s="380"/>
      <c r="S366" s="380"/>
      <c r="T366" s="380"/>
      <c r="U366" s="380"/>
      <c r="V366" s="380"/>
      <c r="W366" s="380"/>
      <c r="X366" s="380"/>
      <c r="Y366" s="380"/>
      <c r="Z366" s="380"/>
      <c r="AA366" s="380"/>
      <c r="AB366" s="380"/>
      <c r="AC366" s="380"/>
      <c r="AD366" s="83"/>
    </row>
    <row r="367" spans="1:30" ht="18" customHeight="1">
      <c r="A367" s="104">
        <v>19</v>
      </c>
      <c r="B367" s="60" t="s">
        <v>112</v>
      </c>
      <c r="C367" s="61" t="s">
        <v>113</v>
      </c>
      <c r="D367" s="42">
        <v>20200010101</v>
      </c>
      <c r="E367" s="43" t="s">
        <v>525</v>
      </c>
      <c r="F367" s="44" t="s">
        <v>202</v>
      </c>
      <c r="G367" s="111">
        <v>1</v>
      </c>
      <c r="H367" s="140">
        <v>30</v>
      </c>
      <c r="I367" s="140">
        <v>0</v>
      </c>
      <c r="J367" s="106">
        <v>37</v>
      </c>
      <c r="K367" s="87">
        <f t="shared" si="20"/>
        <v>1.2</v>
      </c>
      <c r="L367" s="87">
        <f t="shared" si="21"/>
        <v>0</v>
      </c>
      <c r="M367" s="46">
        <f t="shared" si="22"/>
        <v>36</v>
      </c>
      <c r="N367" s="396">
        <v>67.5</v>
      </c>
      <c r="O367" s="383"/>
      <c r="P367" s="381">
        <f>SUM(M367:M380)+N367+O367</f>
        <v>919.5</v>
      </c>
      <c r="Q367" s="383">
        <v>0</v>
      </c>
      <c r="R367" s="381">
        <v>55</v>
      </c>
      <c r="S367" s="387">
        <v>450</v>
      </c>
      <c r="T367" s="383">
        <v>450</v>
      </c>
      <c r="U367" s="387">
        <v>112</v>
      </c>
      <c r="V367" s="385">
        <v>112</v>
      </c>
      <c r="W367" s="387">
        <v>56</v>
      </c>
      <c r="X367" s="383">
        <v>56</v>
      </c>
      <c r="Y367" s="381">
        <f>ROUND((P367-T367),1)</f>
        <v>469.5</v>
      </c>
      <c r="Z367" s="379">
        <f>IF(OR(SUM(V367:V380)="",SUM(Q367:Q380)=""),0,IF(OR(SUM(U367:U380)=320,SUM(V367:V380)&gt;0),ROUND((SUM(Q367:Q380)-SUM(V367:V380)),1),0))</f>
        <v>-112</v>
      </c>
      <c r="AA367" s="379">
        <f>IF(OR(SUM(X367:X380)="",SUM(R367:R380)=""),0,IF(OR(SUM(W367:W380)=160,SUM(X367:X380)&gt;0),ROUND((SUM(R367:R380)-SUM(X367:X380)),1),0))</f>
        <v>-1</v>
      </c>
      <c r="AB367" s="390"/>
      <c r="AC367" s="392">
        <f>SUM(Y367:AA380)</f>
        <v>356.5</v>
      </c>
      <c r="AD367" s="83"/>
    </row>
    <row r="368" spans="1:30" ht="18" customHeight="1">
      <c r="A368" s="90"/>
      <c r="B368" s="107"/>
      <c r="C368" s="108"/>
      <c r="D368" s="42">
        <v>20200010102</v>
      </c>
      <c r="E368" s="43" t="s">
        <v>236</v>
      </c>
      <c r="F368" s="44" t="s">
        <v>237</v>
      </c>
      <c r="G368" s="141">
        <v>1</v>
      </c>
      <c r="H368" s="142">
        <v>30</v>
      </c>
      <c r="I368" s="142">
        <v>0</v>
      </c>
      <c r="J368" s="106">
        <v>38</v>
      </c>
      <c r="K368" s="87">
        <f t="shared" si="20"/>
        <v>1.2</v>
      </c>
      <c r="L368" s="87">
        <f t="shared" si="21"/>
        <v>0</v>
      </c>
      <c r="M368" s="46">
        <f t="shared" si="22"/>
        <v>36</v>
      </c>
      <c r="N368" s="365"/>
      <c r="O368" s="365"/>
      <c r="P368" s="365"/>
      <c r="Q368" s="365"/>
      <c r="R368" s="365"/>
      <c r="S368" s="365"/>
      <c r="T368" s="365"/>
      <c r="U368" s="365"/>
      <c r="V368" s="365"/>
      <c r="W368" s="365"/>
      <c r="X368" s="365"/>
      <c r="Y368" s="365"/>
      <c r="Z368" s="365"/>
      <c r="AA368" s="365"/>
      <c r="AB368" s="365"/>
      <c r="AC368" s="365"/>
      <c r="AD368" s="83"/>
    </row>
    <row r="369" spans="1:30" ht="18" customHeight="1">
      <c r="A369" s="90"/>
      <c r="B369" s="107"/>
      <c r="C369" s="108"/>
      <c r="D369" s="42">
        <v>20200010103</v>
      </c>
      <c r="E369" s="43" t="s">
        <v>236</v>
      </c>
      <c r="F369" s="44" t="s">
        <v>209</v>
      </c>
      <c r="G369" s="141">
        <v>1</v>
      </c>
      <c r="H369" s="142">
        <v>30</v>
      </c>
      <c r="I369" s="142">
        <v>0</v>
      </c>
      <c r="J369" s="106">
        <v>65</v>
      </c>
      <c r="K369" s="87">
        <f t="shared" si="20"/>
        <v>1.3</v>
      </c>
      <c r="L369" s="87">
        <f t="shared" si="21"/>
        <v>0</v>
      </c>
      <c r="M369" s="46">
        <f t="shared" si="22"/>
        <v>39</v>
      </c>
      <c r="N369" s="365"/>
      <c r="O369" s="365"/>
      <c r="P369" s="365"/>
      <c r="Q369" s="365"/>
      <c r="R369" s="365"/>
      <c r="S369" s="365"/>
      <c r="T369" s="365"/>
      <c r="U369" s="365"/>
      <c r="V369" s="365"/>
      <c r="W369" s="365"/>
      <c r="X369" s="365"/>
      <c r="Y369" s="365"/>
      <c r="Z369" s="365"/>
      <c r="AA369" s="365"/>
      <c r="AB369" s="365"/>
      <c r="AC369" s="365"/>
      <c r="AD369" s="83"/>
    </row>
    <row r="370" spans="1:30" ht="18" customHeight="1">
      <c r="A370" s="90"/>
      <c r="B370" s="107"/>
      <c r="C370" s="108"/>
      <c r="D370" s="42">
        <v>21100009905</v>
      </c>
      <c r="E370" s="43" t="s">
        <v>192</v>
      </c>
      <c r="F370" s="44" t="s">
        <v>189</v>
      </c>
      <c r="G370" s="141">
        <v>1</v>
      </c>
      <c r="H370" s="142">
        <v>45</v>
      </c>
      <c r="I370" s="142">
        <v>30</v>
      </c>
      <c r="J370" s="106">
        <v>29</v>
      </c>
      <c r="K370" s="87">
        <f t="shared" si="20"/>
        <v>1</v>
      </c>
      <c r="L370" s="87">
        <f t="shared" si="21"/>
        <v>1</v>
      </c>
      <c r="M370" s="46">
        <f t="shared" si="22"/>
        <v>67.5</v>
      </c>
      <c r="N370" s="365"/>
      <c r="O370" s="365"/>
      <c r="P370" s="365"/>
      <c r="Q370" s="365"/>
      <c r="R370" s="365"/>
      <c r="S370" s="365"/>
      <c r="T370" s="365"/>
      <c r="U370" s="365"/>
      <c r="V370" s="365"/>
      <c r="W370" s="365"/>
      <c r="X370" s="365"/>
      <c r="Y370" s="365"/>
      <c r="Z370" s="365"/>
      <c r="AA370" s="365"/>
      <c r="AB370" s="365"/>
      <c r="AC370" s="365"/>
      <c r="AD370" s="83"/>
    </row>
    <row r="371" spans="1:30" ht="18" customHeight="1">
      <c r="A371" s="90"/>
      <c r="B371" s="107"/>
      <c r="C371" s="108"/>
      <c r="D371" s="42">
        <v>21100149002</v>
      </c>
      <c r="E371" s="43" t="s">
        <v>208</v>
      </c>
      <c r="F371" s="44" t="s">
        <v>195</v>
      </c>
      <c r="G371" s="141">
        <v>1</v>
      </c>
      <c r="H371" s="142">
        <v>15</v>
      </c>
      <c r="I371" s="142">
        <v>60</v>
      </c>
      <c r="J371" s="106">
        <v>44</v>
      </c>
      <c r="K371" s="87">
        <f t="shared" si="20"/>
        <v>1.2</v>
      </c>
      <c r="L371" s="87">
        <f t="shared" si="21"/>
        <v>1.2</v>
      </c>
      <c r="M371" s="46">
        <f t="shared" si="22"/>
        <v>72</v>
      </c>
      <c r="N371" s="365"/>
      <c r="O371" s="365"/>
      <c r="P371" s="365"/>
      <c r="Q371" s="365"/>
      <c r="R371" s="365"/>
      <c r="S371" s="365"/>
      <c r="T371" s="365"/>
      <c r="U371" s="365"/>
      <c r="V371" s="365"/>
      <c r="W371" s="365"/>
      <c r="X371" s="365"/>
      <c r="Y371" s="365"/>
      <c r="Z371" s="365"/>
      <c r="AA371" s="365"/>
      <c r="AB371" s="365"/>
      <c r="AC371" s="365"/>
      <c r="AD371" s="83"/>
    </row>
    <row r="372" spans="1:30" ht="18" customHeight="1">
      <c r="A372" s="90"/>
      <c r="B372" s="107"/>
      <c r="C372" s="108"/>
      <c r="D372" s="42">
        <v>21100151801</v>
      </c>
      <c r="E372" s="43" t="s">
        <v>208</v>
      </c>
      <c r="F372" s="44" t="s">
        <v>238</v>
      </c>
      <c r="G372" s="141">
        <v>1</v>
      </c>
      <c r="H372" s="142">
        <v>30</v>
      </c>
      <c r="I372" s="142">
        <v>30</v>
      </c>
      <c r="J372" s="106">
        <v>27</v>
      </c>
      <c r="K372" s="87">
        <f t="shared" si="20"/>
        <v>1</v>
      </c>
      <c r="L372" s="87">
        <f t="shared" si="21"/>
        <v>1</v>
      </c>
      <c r="M372" s="46">
        <f t="shared" si="22"/>
        <v>52.5</v>
      </c>
      <c r="N372" s="365"/>
      <c r="O372" s="365"/>
      <c r="P372" s="365"/>
      <c r="Q372" s="365"/>
      <c r="R372" s="365"/>
      <c r="S372" s="365"/>
      <c r="T372" s="365"/>
      <c r="U372" s="365"/>
      <c r="V372" s="365"/>
      <c r="W372" s="365"/>
      <c r="X372" s="365"/>
      <c r="Y372" s="365"/>
      <c r="Z372" s="365"/>
      <c r="AA372" s="365"/>
      <c r="AB372" s="365"/>
      <c r="AC372" s="365"/>
      <c r="AD372" s="83"/>
    </row>
    <row r="373" spans="1:30" ht="18" customHeight="1">
      <c r="A373" s="121"/>
      <c r="B373" s="107"/>
      <c r="C373" s="108"/>
      <c r="D373" s="42">
        <v>71400119903</v>
      </c>
      <c r="E373" s="43" t="s">
        <v>161</v>
      </c>
      <c r="F373" s="44" t="s">
        <v>239</v>
      </c>
      <c r="G373" s="141">
        <v>1</v>
      </c>
      <c r="H373" s="142">
        <v>30</v>
      </c>
      <c r="I373" s="142">
        <v>60</v>
      </c>
      <c r="J373" s="106">
        <v>45</v>
      </c>
      <c r="K373" s="87">
        <f t="shared" si="20"/>
        <v>1.2</v>
      </c>
      <c r="L373" s="87">
        <f t="shared" si="21"/>
        <v>1.2</v>
      </c>
      <c r="M373" s="46">
        <f t="shared" si="22"/>
        <v>90</v>
      </c>
      <c r="N373" s="380"/>
      <c r="O373" s="380"/>
      <c r="P373" s="380"/>
      <c r="Q373" s="380"/>
      <c r="R373" s="380"/>
      <c r="S373" s="380"/>
      <c r="T373" s="380"/>
      <c r="U373" s="380"/>
      <c r="V373" s="380"/>
      <c r="W373" s="380"/>
      <c r="X373" s="380"/>
      <c r="Y373" s="380"/>
      <c r="Z373" s="380"/>
      <c r="AA373" s="380"/>
      <c r="AB373" s="380"/>
      <c r="AC373" s="380"/>
      <c r="AD373" s="83"/>
    </row>
    <row r="374" spans="1:30" ht="18" customHeight="1">
      <c r="A374" s="121"/>
      <c r="B374" s="107"/>
      <c r="C374" s="108"/>
      <c r="D374" s="42"/>
      <c r="E374" s="43" t="s">
        <v>218</v>
      </c>
      <c r="F374" s="184" t="s">
        <v>195</v>
      </c>
      <c r="G374" s="141"/>
      <c r="H374" s="142"/>
      <c r="I374" s="142"/>
      <c r="J374" s="106"/>
      <c r="K374" s="87">
        <f t="shared" si="20"/>
        <v>0</v>
      </c>
      <c r="L374" s="87">
        <f t="shared" si="21"/>
        <v>0</v>
      </c>
      <c r="M374" s="46">
        <f t="shared" si="22"/>
        <v>0</v>
      </c>
      <c r="N374" s="380"/>
      <c r="O374" s="380"/>
      <c r="P374" s="380"/>
      <c r="Q374" s="380"/>
      <c r="R374" s="380"/>
      <c r="S374" s="380"/>
      <c r="T374" s="380"/>
      <c r="U374" s="380"/>
      <c r="V374" s="380"/>
      <c r="W374" s="380"/>
      <c r="X374" s="380"/>
      <c r="Y374" s="380"/>
      <c r="Z374" s="380"/>
      <c r="AA374" s="380"/>
      <c r="AB374" s="380"/>
      <c r="AC374" s="380"/>
      <c r="AD374" s="83"/>
    </row>
    <row r="375" spans="1:30" ht="18" customHeight="1">
      <c r="A375" s="121"/>
      <c r="B375" s="107"/>
      <c r="C375" s="108"/>
      <c r="D375" s="42"/>
      <c r="E375" s="43" t="s">
        <v>208</v>
      </c>
      <c r="F375" s="44" t="s">
        <v>280</v>
      </c>
      <c r="G375" s="141">
        <v>2</v>
      </c>
      <c r="H375" s="142">
        <v>15</v>
      </c>
      <c r="I375" s="142">
        <v>60</v>
      </c>
      <c r="J375" s="106">
        <v>40</v>
      </c>
      <c r="K375" s="87">
        <f t="shared" si="20"/>
        <v>1.2</v>
      </c>
      <c r="L375" s="87">
        <f t="shared" si="21"/>
        <v>1.2</v>
      </c>
      <c r="M375" s="46">
        <f t="shared" si="22"/>
        <v>72</v>
      </c>
      <c r="N375" s="380"/>
      <c r="O375" s="380"/>
      <c r="P375" s="380"/>
      <c r="Q375" s="380"/>
      <c r="R375" s="380"/>
      <c r="S375" s="380"/>
      <c r="T375" s="380"/>
      <c r="U375" s="380"/>
      <c r="V375" s="380"/>
      <c r="W375" s="380"/>
      <c r="X375" s="380"/>
      <c r="Y375" s="380"/>
      <c r="Z375" s="380"/>
      <c r="AA375" s="380"/>
      <c r="AB375" s="380"/>
      <c r="AC375" s="380"/>
      <c r="AD375" s="83"/>
    </row>
    <row r="376" spans="1:30" ht="18" customHeight="1">
      <c r="A376" s="121"/>
      <c r="B376" s="107"/>
      <c r="C376" s="108"/>
      <c r="D376" s="42"/>
      <c r="E376" s="43" t="s">
        <v>236</v>
      </c>
      <c r="F376" s="44" t="s">
        <v>404</v>
      </c>
      <c r="G376" s="141">
        <v>2</v>
      </c>
      <c r="H376" s="142">
        <v>30</v>
      </c>
      <c r="I376" s="142">
        <v>0</v>
      </c>
      <c r="J376" s="106">
        <v>40</v>
      </c>
      <c r="K376" s="87">
        <f t="shared" si="20"/>
        <v>1.2</v>
      </c>
      <c r="L376" s="87">
        <f t="shared" si="21"/>
        <v>0</v>
      </c>
      <c r="M376" s="46">
        <f t="shared" si="22"/>
        <v>36</v>
      </c>
      <c r="N376" s="380"/>
      <c r="O376" s="380"/>
      <c r="P376" s="380"/>
      <c r="Q376" s="380"/>
      <c r="R376" s="380"/>
      <c r="S376" s="380"/>
      <c r="T376" s="380"/>
      <c r="U376" s="380"/>
      <c r="V376" s="380"/>
      <c r="W376" s="380"/>
      <c r="X376" s="380"/>
      <c r="Y376" s="380"/>
      <c r="Z376" s="380"/>
      <c r="AA376" s="380"/>
      <c r="AB376" s="380"/>
      <c r="AC376" s="380"/>
      <c r="AD376" s="83"/>
    </row>
    <row r="377" spans="1:30" ht="18" customHeight="1">
      <c r="A377" s="121"/>
      <c r="B377" s="107"/>
      <c r="C377" s="108"/>
      <c r="D377" s="42"/>
      <c r="E377" s="43" t="s">
        <v>392</v>
      </c>
      <c r="F377" s="44" t="s">
        <v>195</v>
      </c>
      <c r="G377" s="141">
        <v>2</v>
      </c>
      <c r="H377" s="142">
        <v>45</v>
      </c>
      <c r="I377" s="142">
        <v>30</v>
      </c>
      <c r="J377" s="106">
        <v>38</v>
      </c>
      <c r="K377" s="87">
        <f t="shared" si="20"/>
        <v>1.2</v>
      </c>
      <c r="L377" s="87">
        <f t="shared" si="21"/>
        <v>1.2</v>
      </c>
      <c r="M377" s="46">
        <f t="shared" si="22"/>
        <v>81</v>
      </c>
      <c r="N377" s="380"/>
      <c r="O377" s="380"/>
      <c r="P377" s="380"/>
      <c r="Q377" s="380"/>
      <c r="R377" s="380"/>
      <c r="S377" s="380"/>
      <c r="T377" s="380"/>
      <c r="U377" s="380"/>
      <c r="V377" s="380"/>
      <c r="W377" s="380"/>
      <c r="X377" s="380"/>
      <c r="Y377" s="380"/>
      <c r="Z377" s="380"/>
      <c r="AA377" s="380"/>
      <c r="AB377" s="380"/>
      <c r="AC377" s="380"/>
      <c r="AD377" s="83"/>
    </row>
    <row r="378" spans="1:30" s="264" customFormat="1" ht="18" customHeight="1">
      <c r="A378" s="121"/>
      <c r="B378" s="107"/>
      <c r="C378" s="108"/>
      <c r="D378" s="42"/>
      <c r="E378" s="43" t="s">
        <v>161</v>
      </c>
      <c r="F378" s="44" t="s">
        <v>453</v>
      </c>
      <c r="G378" s="141">
        <v>2</v>
      </c>
      <c r="H378" s="142">
        <v>30</v>
      </c>
      <c r="I378" s="142">
        <v>60</v>
      </c>
      <c r="J378" s="106">
        <v>45</v>
      </c>
      <c r="K378" s="87">
        <v>1.2</v>
      </c>
      <c r="L378" s="87">
        <v>1.2</v>
      </c>
      <c r="M378" s="46">
        <v>90</v>
      </c>
      <c r="N378" s="380"/>
      <c r="O378" s="380"/>
      <c r="P378" s="380"/>
      <c r="Q378" s="380"/>
      <c r="R378" s="380"/>
      <c r="S378" s="380"/>
      <c r="T378" s="380"/>
      <c r="U378" s="380"/>
      <c r="V378" s="380"/>
      <c r="W378" s="380"/>
      <c r="X378" s="380"/>
      <c r="Y378" s="380"/>
      <c r="Z378" s="380"/>
      <c r="AA378" s="380"/>
      <c r="AB378" s="380"/>
      <c r="AC378" s="380"/>
      <c r="AD378" s="83"/>
    </row>
    <row r="379" spans="1:30" s="206" customFormat="1" ht="18" customHeight="1">
      <c r="A379" s="121"/>
      <c r="B379" s="107"/>
      <c r="C379" s="108"/>
      <c r="D379" s="42"/>
      <c r="E379" s="43" t="s">
        <v>161</v>
      </c>
      <c r="F379" s="44" t="s">
        <v>454</v>
      </c>
      <c r="G379" s="141">
        <v>2</v>
      </c>
      <c r="H379" s="142">
        <v>30</v>
      </c>
      <c r="I379" s="142">
        <v>60</v>
      </c>
      <c r="J379" s="106">
        <v>45</v>
      </c>
      <c r="K379" s="87">
        <v>1.2</v>
      </c>
      <c r="L379" s="87">
        <v>1.2</v>
      </c>
      <c r="M379" s="46">
        <v>90</v>
      </c>
      <c r="N379" s="380"/>
      <c r="O379" s="380"/>
      <c r="P379" s="380"/>
      <c r="Q379" s="380"/>
      <c r="R379" s="380"/>
      <c r="S379" s="380"/>
      <c r="T379" s="380"/>
      <c r="U379" s="380"/>
      <c r="V379" s="380"/>
      <c r="W379" s="380"/>
      <c r="X379" s="380"/>
      <c r="Y379" s="380"/>
      <c r="Z379" s="380"/>
      <c r="AA379" s="380"/>
      <c r="AB379" s="380"/>
      <c r="AC379" s="380"/>
      <c r="AD379" s="83"/>
    </row>
    <row r="380" spans="1:30" ht="18.75" customHeight="1">
      <c r="A380" s="121"/>
      <c r="B380" s="107"/>
      <c r="C380" s="108"/>
      <c r="D380" s="42"/>
      <c r="E380" s="43" t="s">
        <v>161</v>
      </c>
      <c r="F380" s="44" t="s">
        <v>454</v>
      </c>
      <c r="G380" s="141">
        <v>2</v>
      </c>
      <c r="H380" s="142">
        <v>30</v>
      </c>
      <c r="I380" s="142">
        <v>60</v>
      </c>
      <c r="J380" s="106">
        <v>45</v>
      </c>
      <c r="K380" s="87">
        <f t="shared" si="20"/>
        <v>1.2</v>
      </c>
      <c r="L380" s="87">
        <f t="shared" si="21"/>
        <v>1.2</v>
      </c>
      <c r="M380" s="46">
        <f t="shared" si="22"/>
        <v>90</v>
      </c>
      <c r="N380" s="380"/>
      <c r="O380" s="380"/>
      <c r="P380" s="380"/>
      <c r="Q380" s="380"/>
      <c r="R380" s="380"/>
      <c r="S380" s="380"/>
      <c r="T380" s="380"/>
      <c r="U380" s="380"/>
      <c r="V380" s="380"/>
      <c r="W380" s="380"/>
      <c r="X380" s="380"/>
      <c r="Y380" s="380"/>
      <c r="Z380" s="380"/>
      <c r="AA380" s="380"/>
      <c r="AB380" s="380"/>
      <c r="AC380" s="380"/>
      <c r="AD380" s="83"/>
    </row>
    <row r="381" spans="1:30" ht="18" customHeight="1">
      <c r="A381" s="104">
        <v>20</v>
      </c>
      <c r="B381" s="60" t="s">
        <v>114</v>
      </c>
      <c r="C381" s="61" t="s">
        <v>115</v>
      </c>
      <c r="D381" s="42">
        <v>21100010701</v>
      </c>
      <c r="E381" s="43" t="s">
        <v>259</v>
      </c>
      <c r="F381" s="44" t="s">
        <v>216</v>
      </c>
      <c r="G381" s="159">
        <v>1</v>
      </c>
      <c r="H381" s="144">
        <v>30</v>
      </c>
      <c r="I381" s="157">
        <v>30</v>
      </c>
      <c r="J381" s="106">
        <v>22</v>
      </c>
      <c r="K381" s="87">
        <f t="shared" si="20"/>
        <v>1</v>
      </c>
      <c r="L381" s="87">
        <f t="shared" si="21"/>
        <v>1</v>
      </c>
      <c r="M381" s="46">
        <f t="shared" si="22"/>
        <v>52.5</v>
      </c>
      <c r="N381" s="396">
        <v>67.5</v>
      </c>
      <c r="O381" s="383">
        <v>0</v>
      </c>
      <c r="P381" s="381">
        <f>SUM(M381:M402)+N381+O381</f>
        <v>1110.1999999999998</v>
      </c>
      <c r="Q381" s="383">
        <v>0</v>
      </c>
      <c r="R381" s="381">
        <v>45</v>
      </c>
      <c r="S381" s="387">
        <v>450</v>
      </c>
      <c r="T381" s="383">
        <f>450</f>
        <v>450</v>
      </c>
      <c r="U381" s="387">
        <v>112</v>
      </c>
      <c r="V381" s="385">
        <f>112</f>
        <v>112</v>
      </c>
      <c r="W381" s="387">
        <v>56</v>
      </c>
      <c r="X381" s="383">
        <f>56</f>
        <v>56</v>
      </c>
      <c r="Y381" s="381">
        <f>ROUND((P381-T381),1)</f>
        <v>660.2</v>
      </c>
      <c r="Z381" s="379">
        <f>IF(OR(SUM(V381:V402)="",SUM(Q381:Q402)=""),0,IF(OR(SUM(U381:U402)=320,SUM(V381:V402)&gt;0),ROUND((SUM(Q381:Q402)-SUM(V381:V402)),1),0))</f>
        <v>-112</v>
      </c>
      <c r="AA381" s="379">
        <f>IF(OR(SUM(X381:X402)="",SUM(R381:R402)=""),0,IF(OR(SUM(W381:W402)=160,SUM(X381:X402)&gt;0),ROUND((SUM(R381:R402)-SUM(X381:X402)),1),0))</f>
        <v>-11</v>
      </c>
      <c r="AB381" s="390"/>
      <c r="AC381" s="392">
        <f>SUM(Y381:AA402)</f>
        <v>537.20000000000005</v>
      </c>
      <c r="AD381" s="83"/>
    </row>
    <row r="382" spans="1:30" ht="18" customHeight="1">
      <c r="A382" s="90"/>
      <c r="B382" s="107"/>
      <c r="C382" s="108"/>
      <c r="D382" s="42">
        <v>20200010702</v>
      </c>
      <c r="E382" s="43" t="s">
        <v>259</v>
      </c>
      <c r="F382" s="44" t="s">
        <v>237</v>
      </c>
      <c r="G382" s="159">
        <v>1</v>
      </c>
      <c r="H382" s="144">
        <v>30</v>
      </c>
      <c r="I382" s="157">
        <v>30</v>
      </c>
      <c r="J382" s="106">
        <v>38</v>
      </c>
      <c r="K382" s="87">
        <f t="shared" si="20"/>
        <v>1.2</v>
      </c>
      <c r="L382" s="87">
        <f t="shared" si="21"/>
        <v>1.2</v>
      </c>
      <c r="M382" s="46">
        <f t="shared" si="22"/>
        <v>63</v>
      </c>
      <c r="N382" s="365"/>
      <c r="O382" s="365"/>
      <c r="P382" s="365"/>
      <c r="Q382" s="365"/>
      <c r="R382" s="365"/>
      <c r="S382" s="365"/>
      <c r="T382" s="365"/>
      <c r="U382" s="365"/>
      <c r="V382" s="365"/>
      <c r="W382" s="365"/>
      <c r="X382" s="365"/>
      <c r="Y382" s="365"/>
      <c r="Z382" s="365"/>
      <c r="AA382" s="365"/>
      <c r="AB382" s="365"/>
      <c r="AC382" s="365"/>
      <c r="AD382" s="83"/>
    </row>
    <row r="383" spans="1:30" ht="18" customHeight="1">
      <c r="A383" s="90"/>
      <c r="B383" s="107"/>
      <c r="C383" s="108"/>
      <c r="D383" s="42">
        <v>21100010702</v>
      </c>
      <c r="E383" s="43" t="s">
        <v>259</v>
      </c>
      <c r="F383" s="44" t="s">
        <v>260</v>
      </c>
      <c r="G383" s="159">
        <v>1</v>
      </c>
      <c r="H383" s="144">
        <v>30</v>
      </c>
      <c r="I383" s="157">
        <v>30</v>
      </c>
      <c r="J383" s="106">
        <v>53</v>
      </c>
      <c r="K383" s="87">
        <f t="shared" si="20"/>
        <v>1.2</v>
      </c>
      <c r="L383" s="87">
        <f t="shared" si="21"/>
        <v>1.2</v>
      </c>
      <c r="M383" s="46">
        <f t="shared" si="22"/>
        <v>63</v>
      </c>
      <c r="N383" s="365"/>
      <c r="O383" s="365"/>
      <c r="P383" s="365"/>
      <c r="Q383" s="365"/>
      <c r="R383" s="365"/>
      <c r="S383" s="365"/>
      <c r="T383" s="365"/>
      <c r="U383" s="365"/>
      <c r="V383" s="365"/>
      <c r="W383" s="365"/>
      <c r="X383" s="365"/>
      <c r="Y383" s="365"/>
      <c r="Z383" s="365"/>
      <c r="AA383" s="365"/>
      <c r="AB383" s="365"/>
      <c r="AC383" s="365"/>
      <c r="AD383" s="83"/>
    </row>
    <row r="384" spans="1:30" ht="18" customHeight="1">
      <c r="A384" s="90"/>
      <c r="B384" s="107"/>
      <c r="C384" s="108"/>
      <c r="D384" s="42">
        <v>50600115601</v>
      </c>
      <c r="E384" s="43" t="s">
        <v>261</v>
      </c>
      <c r="F384" s="44" t="s">
        <v>262</v>
      </c>
      <c r="G384" s="159">
        <v>1</v>
      </c>
      <c r="H384" s="144">
        <v>18</v>
      </c>
      <c r="I384" s="157"/>
      <c r="J384" s="106">
        <v>63</v>
      </c>
      <c r="K384" s="87">
        <f t="shared" si="20"/>
        <v>1.3</v>
      </c>
      <c r="L384" s="87">
        <f t="shared" si="21"/>
        <v>0</v>
      </c>
      <c r="M384" s="46">
        <f t="shared" si="22"/>
        <v>23.4</v>
      </c>
      <c r="N384" s="365"/>
      <c r="O384" s="365"/>
      <c r="P384" s="365"/>
      <c r="Q384" s="365"/>
      <c r="R384" s="365"/>
      <c r="S384" s="365"/>
      <c r="T384" s="365"/>
      <c r="U384" s="365"/>
      <c r="V384" s="365"/>
      <c r="W384" s="365"/>
      <c r="X384" s="365"/>
      <c r="Y384" s="365"/>
      <c r="Z384" s="365"/>
      <c r="AA384" s="365"/>
      <c r="AB384" s="365"/>
      <c r="AC384" s="365"/>
      <c r="AD384" s="83"/>
    </row>
    <row r="385" spans="1:30" ht="18" customHeight="1">
      <c r="A385" s="90"/>
      <c r="B385" s="107"/>
      <c r="C385" s="108"/>
      <c r="D385" s="42">
        <v>50600115601</v>
      </c>
      <c r="E385" s="43" t="s">
        <v>263</v>
      </c>
      <c r="F385" s="44" t="s">
        <v>264</v>
      </c>
      <c r="G385" s="159">
        <v>1</v>
      </c>
      <c r="H385" s="144"/>
      <c r="I385" s="157">
        <v>57</v>
      </c>
      <c r="J385" s="106">
        <v>27</v>
      </c>
      <c r="K385" s="87">
        <f t="shared" si="20"/>
        <v>0</v>
      </c>
      <c r="L385" s="87">
        <f t="shared" si="21"/>
        <v>1</v>
      </c>
      <c r="M385" s="46">
        <f t="shared" si="22"/>
        <v>42.8</v>
      </c>
      <c r="N385" s="365"/>
      <c r="O385" s="365"/>
      <c r="P385" s="365"/>
      <c r="Q385" s="365"/>
      <c r="R385" s="365"/>
      <c r="S385" s="365"/>
      <c r="T385" s="365"/>
      <c r="U385" s="365"/>
      <c r="V385" s="365"/>
      <c r="W385" s="365"/>
      <c r="X385" s="365"/>
      <c r="Y385" s="365"/>
      <c r="Z385" s="365"/>
      <c r="AA385" s="365"/>
      <c r="AB385" s="365"/>
      <c r="AC385" s="365"/>
      <c r="AD385" s="83"/>
    </row>
    <row r="386" spans="1:30" ht="18" customHeight="1">
      <c r="A386" s="90"/>
      <c r="B386" s="109"/>
      <c r="C386" s="108"/>
      <c r="D386" s="42">
        <v>50600115601</v>
      </c>
      <c r="E386" s="43" t="s">
        <v>263</v>
      </c>
      <c r="F386" s="44" t="s">
        <v>265</v>
      </c>
      <c r="G386" s="159">
        <v>1</v>
      </c>
      <c r="H386" s="144"/>
      <c r="I386" s="157">
        <v>57</v>
      </c>
      <c r="J386" s="106">
        <v>36</v>
      </c>
      <c r="K386" s="87">
        <f t="shared" si="20"/>
        <v>0</v>
      </c>
      <c r="L386" s="87">
        <f t="shared" si="21"/>
        <v>1.2</v>
      </c>
      <c r="M386" s="46">
        <f t="shared" si="22"/>
        <v>51.3</v>
      </c>
      <c r="N386" s="365"/>
      <c r="O386" s="365"/>
      <c r="P386" s="365"/>
      <c r="Q386" s="365"/>
      <c r="R386" s="365"/>
      <c r="S386" s="365"/>
      <c r="T386" s="365"/>
      <c r="U386" s="365"/>
      <c r="V386" s="365"/>
      <c r="W386" s="365"/>
      <c r="X386" s="365"/>
      <c r="Y386" s="365"/>
      <c r="Z386" s="365"/>
      <c r="AA386" s="365"/>
      <c r="AB386" s="365"/>
      <c r="AC386" s="365"/>
      <c r="AD386" s="83"/>
    </row>
    <row r="387" spans="1:30" ht="18" customHeight="1">
      <c r="A387" s="90"/>
      <c r="B387" s="107"/>
      <c r="C387" s="108"/>
      <c r="D387" s="42">
        <v>71400119917</v>
      </c>
      <c r="E387" s="43" t="s">
        <v>161</v>
      </c>
      <c r="F387" s="44" t="s">
        <v>266</v>
      </c>
      <c r="G387" s="159">
        <v>1</v>
      </c>
      <c r="H387" s="144">
        <v>30</v>
      </c>
      <c r="I387" s="157">
        <v>60</v>
      </c>
      <c r="J387" s="106">
        <v>47</v>
      </c>
      <c r="K387" s="87">
        <f t="shared" si="20"/>
        <v>1.2</v>
      </c>
      <c r="L387" s="87">
        <f t="shared" si="21"/>
        <v>1.2</v>
      </c>
      <c r="M387" s="46">
        <f t="shared" si="22"/>
        <v>90</v>
      </c>
      <c r="N387" s="365"/>
      <c r="O387" s="365"/>
      <c r="P387" s="365"/>
      <c r="Q387" s="365"/>
      <c r="R387" s="365"/>
      <c r="S387" s="365"/>
      <c r="T387" s="365"/>
      <c r="U387" s="365"/>
      <c r="V387" s="365"/>
      <c r="W387" s="365"/>
      <c r="X387" s="365"/>
      <c r="Y387" s="365"/>
      <c r="Z387" s="365"/>
      <c r="AA387" s="365"/>
      <c r="AB387" s="365"/>
      <c r="AC387" s="365"/>
      <c r="AD387" s="83"/>
    </row>
    <row r="388" spans="1:30" ht="18" customHeight="1">
      <c r="A388" s="121"/>
      <c r="B388" s="107"/>
      <c r="C388" s="108"/>
      <c r="D388" s="42">
        <v>20400156801</v>
      </c>
      <c r="E388" s="43" t="s">
        <v>267</v>
      </c>
      <c r="F388" s="44" t="s">
        <v>248</v>
      </c>
      <c r="G388" s="159">
        <v>1</v>
      </c>
      <c r="H388" s="144">
        <v>15</v>
      </c>
      <c r="I388" s="157">
        <v>60</v>
      </c>
      <c r="J388" s="106">
        <v>13</v>
      </c>
      <c r="K388" s="87">
        <f t="shared" si="20"/>
        <v>1</v>
      </c>
      <c r="L388" s="87">
        <f t="shared" si="21"/>
        <v>1</v>
      </c>
      <c r="M388" s="46">
        <f t="shared" si="22"/>
        <v>60</v>
      </c>
      <c r="N388" s="380"/>
      <c r="O388" s="380"/>
      <c r="P388" s="380"/>
      <c r="Q388" s="380"/>
      <c r="R388" s="380"/>
      <c r="S388" s="380"/>
      <c r="T388" s="380"/>
      <c r="U388" s="380"/>
      <c r="V388" s="380"/>
      <c r="W388" s="380"/>
      <c r="X388" s="380"/>
      <c r="Y388" s="380"/>
      <c r="Z388" s="380"/>
      <c r="AA388" s="380"/>
      <c r="AB388" s="380"/>
      <c r="AC388" s="380"/>
      <c r="AD388" s="83"/>
    </row>
    <row r="389" spans="1:30" ht="18" customHeight="1">
      <c r="A389" s="121"/>
      <c r="B389" s="107"/>
      <c r="C389" s="108"/>
      <c r="D389" s="42">
        <v>21100150901</v>
      </c>
      <c r="E389" s="207" t="s">
        <v>190</v>
      </c>
      <c r="F389" s="208" t="s">
        <v>216</v>
      </c>
      <c r="G389" s="218">
        <v>1</v>
      </c>
      <c r="H389" s="216"/>
      <c r="I389" s="217">
        <v>45</v>
      </c>
      <c r="J389" s="212">
        <v>22</v>
      </c>
      <c r="K389" s="87">
        <f t="shared" ref="K389:K452" si="23">IF(OR(LEFT(E389,2)="ĐA",LEFT(E389,2)="DA",LEFT(E389,5)="Đồ án",LEFT(E389,5)="Đồán ",LEFT(E389,9)="Sinh hoạt",LEFT(E389,9)="sinh hoạt",LEFT(E389,6)="Cố vấn",LEFT(E389,6)="cố vấn",LEFT(E389,4)="cvht",LEFT(E389,4)="CVHT",LEFT(E389,4)="shcn",LEFT(E389,4)="SHCN"),0,(IF(AND(H389&gt;0,J389&gt;0),IF(J389&gt;60,1.3,IF(J389&gt;35,1.2,1)),0)))</f>
        <v>0</v>
      </c>
      <c r="L389" s="87">
        <f t="shared" ref="L389:L452" si="24">IF(OR(LEFT(E389,2)="ĐA",LEFT(E389,2)="DA",LEFT(E389,5)="Đồ án",LEFT(E389,5)="Đồán "),0,IF(AND(J389&gt;0,I389&gt;0),IF(AND(OR(LEFT(E389,4)="GDQP",LEFT(E389,4)="gdqp",LEFT(E389,19)="Giáo dục quốc phòng"),J389&gt;50),1.3,IF(J389&gt;35,1.2,IF(J389&gt;29,1.1,1))),0))</f>
        <v>0</v>
      </c>
      <c r="M389" s="46">
        <f t="shared" ref="M389:M452" si="25">ROUND(IF(OR(LEFT(E389,2)="ĐA",LEFT(E389,2)="DA",LEFT(E389,5)="Đồ án",LEFT(E389,5)="Đồán "),J389*0.5,(IF(H389&gt;0,H389*K389,"0")+IF(I389&gt;0,(I389*0.75)*L389,"0"))),1)</f>
        <v>11</v>
      </c>
      <c r="N389" s="380"/>
      <c r="O389" s="380"/>
      <c r="P389" s="380"/>
      <c r="Q389" s="380"/>
      <c r="R389" s="380"/>
      <c r="S389" s="380"/>
      <c r="T389" s="380"/>
      <c r="U389" s="380"/>
      <c r="V389" s="380"/>
      <c r="W389" s="380"/>
      <c r="X389" s="380"/>
      <c r="Y389" s="380"/>
      <c r="Z389" s="380"/>
      <c r="AA389" s="380"/>
      <c r="AB389" s="380"/>
      <c r="AC389" s="380"/>
      <c r="AD389" s="83"/>
    </row>
    <row r="390" spans="1:30" ht="18" customHeight="1">
      <c r="A390" s="121"/>
      <c r="B390" s="107"/>
      <c r="C390" s="108"/>
      <c r="D390" s="42"/>
      <c r="E390" s="43" t="s">
        <v>218</v>
      </c>
      <c r="F390" s="184" t="s">
        <v>300</v>
      </c>
      <c r="G390" s="159"/>
      <c r="H390" s="144"/>
      <c r="I390" s="157"/>
      <c r="J390" s="106"/>
      <c r="K390" s="87">
        <f t="shared" si="23"/>
        <v>0</v>
      </c>
      <c r="L390" s="87">
        <f t="shared" si="24"/>
        <v>0</v>
      </c>
      <c r="M390" s="46">
        <f t="shared" si="25"/>
        <v>0</v>
      </c>
      <c r="N390" s="380"/>
      <c r="O390" s="380"/>
      <c r="P390" s="380"/>
      <c r="Q390" s="380"/>
      <c r="R390" s="380"/>
      <c r="S390" s="380"/>
      <c r="T390" s="380"/>
      <c r="U390" s="380"/>
      <c r="V390" s="380"/>
      <c r="W390" s="380"/>
      <c r="X390" s="380"/>
      <c r="Y390" s="380"/>
      <c r="Z390" s="380"/>
      <c r="AA390" s="380"/>
      <c r="AB390" s="380"/>
      <c r="AC390" s="380"/>
      <c r="AD390" s="83"/>
    </row>
    <row r="391" spans="1:30" ht="18" customHeight="1">
      <c r="A391" s="121"/>
      <c r="B391" s="107"/>
      <c r="C391" s="108"/>
      <c r="D391" s="42"/>
      <c r="E391" s="43" t="s">
        <v>414</v>
      </c>
      <c r="F391" s="44" t="s">
        <v>415</v>
      </c>
      <c r="G391" s="159">
        <v>2</v>
      </c>
      <c r="H391" s="144">
        <v>30</v>
      </c>
      <c r="I391" s="157">
        <v>30</v>
      </c>
      <c r="J391" s="106">
        <v>40</v>
      </c>
      <c r="K391" s="87">
        <f t="shared" si="23"/>
        <v>1.2</v>
      </c>
      <c r="L391" s="87">
        <f t="shared" si="24"/>
        <v>1.2</v>
      </c>
      <c r="M391" s="46">
        <f t="shared" si="25"/>
        <v>63</v>
      </c>
      <c r="N391" s="380"/>
      <c r="O391" s="380"/>
      <c r="P391" s="380"/>
      <c r="Q391" s="380"/>
      <c r="R391" s="380"/>
      <c r="S391" s="380"/>
      <c r="T391" s="380"/>
      <c r="U391" s="380"/>
      <c r="V391" s="380"/>
      <c r="W391" s="380"/>
      <c r="X391" s="380"/>
      <c r="Y391" s="380"/>
      <c r="Z391" s="380"/>
      <c r="AA391" s="380"/>
      <c r="AB391" s="380"/>
      <c r="AC391" s="380"/>
      <c r="AD391" s="83"/>
    </row>
    <row r="392" spans="1:30" ht="18" customHeight="1">
      <c r="A392" s="90"/>
      <c r="B392" s="107"/>
      <c r="C392" s="108"/>
      <c r="D392" s="42"/>
      <c r="E392" s="43" t="s">
        <v>414</v>
      </c>
      <c r="F392" s="44" t="s">
        <v>300</v>
      </c>
      <c r="G392" s="159">
        <v>2</v>
      </c>
      <c r="H392" s="144">
        <v>30</v>
      </c>
      <c r="I392" s="157">
        <v>30</v>
      </c>
      <c r="J392" s="106">
        <v>40</v>
      </c>
      <c r="K392" s="87">
        <f t="shared" si="23"/>
        <v>1.2</v>
      </c>
      <c r="L392" s="87">
        <f t="shared" si="24"/>
        <v>1.2</v>
      </c>
      <c r="M392" s="46">
        <f t="shared" si="25"/>
        <v>63</v>
      </c>
      <c r="N392" s="365"/>
      <c r="O392" s="365"/>
      <c r="P392" s="365"/>
      <c r="Q392" s="365"/>
      <c r="R392" s="365"/>
      <c r="S392" s="365"/>
      <c r="T392" s="365"/>
      <c r="U392" s="365"/>
      <c r="V392" s="365"/>
      <c r="W392" s="365"/>
      <c r="X392" s="365"/>
      <c r="Y392" s="365"/>
      <c r="Z392" s="365"/>
      <c r="AA392" s="365"/>
      <c r="AB392" s="365"/>
      <c r="AC392" s="365"/>
      <c r="AD392" s="83"/>
    </row>
    <row r="393" spans="1:30" ht="18" customHeight="1">
      <c r="A393" s="90"/>
      <c r="B393" s="107"/>
      <c r="C393" s="108"/>
      <c r="D393" s="42"/>
      <c r="E393" s="43" t="s">
        <v>416</v>
      </c>
      <c r="F393" s="44" t="s">
        <v>415</v>
      </c>
      <c r="G393" s="159">
        <v>2</v>
      </c>
      <c r="H393" s="144">
        <v>30</v>
      </c>
      <c r="I393" s="157">
        <v>30</v>
      </c>
      <c r="J393" s="106">
        <v>40</v>
      </c>
      <c r="K393" s="87">
        <f t="shared" si="23"/>
        <v>1.2</v>
      </c>
      <c r="L393" s="87">
        <f t="shared" si="24"/>
        <v>1.2</v>
      </c>
      <c r="M393" s="46">
        <f t="shared" si="25"/>
        <v>63</v>
      </c>
      <c r="N393" s="365"/>
      <c r="O393" s="365"/>
      <c r="P393" s="365"/>
      <c r="Q393" s="365"/>
      <c r="R393" s="365"/>
      <c r="S393" s="365"/>
      <c r="T393" s="365"/>
      <c r="U393" s="365"/>
      <c r="V393" s="365"/>
      <c r="W393" s="365"/>
      <c r="X393" s="365"/>
      <c r="Y393" s="365"/>
      <c r="Z393" s="365"/>
      <c r="AA393" s="365"/>
      <c r="AB393" s="365"/>
      <c r="AC393" s="365"/>
      <c r="AD393" s="83"/>
    </row>
    <row r="394" spans="1:30" ht="18" customHeight="1">
      <c r="A394" s="90"/>
      <c r="B394" s="107"/>
      <c r="C394" s="108"/>
      <c r="D394" s="42"/>
      <c r="E394" s="43" t="s">
        <v>416</v>
      </c>
      <c r="F394" s="44" t="s">
        <v>300</v>
      </c>
      <c r="G394" s="159">
        <v>2</v>
      </c>
      <c r="H394" s="144">
        <v>30</v>
      </c>
      <c r="I394" s="157">
        <v>30</v>
      </c>
      <c r="J394" s="106">
        <v>40</v>
      </c>
      <c r="K394" s="87">
        <f t="shared" si="23"/>
        <v>1.2</v>
      </c>
      <c r="L394" s="87">
        <f t="shared" si="24"/>
        <v>1.2</v>
      </c>
      <c r="M394" s="46">
        <f t="shared" si="25"/>
        <v>63</v>
      </c>
      <c r="N394" s="365"/>
      <c r="O394" s="365"/>
      <c r="P394" s="365"/>
      <c r="Q394" s="365"/>
      <c r="R394" s="365"/>
      <c r="S394" s="365"/>
      <c r="T394" s="365"/>
      <c r="U394" s="365"/>
      <c r="V394" s="365"/>
      <c r="W394" s="365"/>
      <c r="X394" s="365"/>
      <c r="Y394" s="365"/>
      <c r="Z394" s="365"/>
      <c r="AA394" s="365"/>
      <c r="AB394" s="365"/>
      <c r="AC394" s="365"/>
      <c r="AD394" s="83"/>
    </row>
    <row r="395" spans="1:30" ht="18" customHeight="1">
      <c r="A395" s="90"/>
      <c r="B395" s="63"/>
      <c r="C395" s="108"/>
      <c r="D395" s="42"/>
      <c r="E395" s="43" t="s">
        <v>417</v>
      </c>
      <c r="F395" s="44" t="s">
        <v>159</v>
      </c>
      <c r="G395" s="159">
        <v>2</v>
      </c>
      <c r="H395" s="144">
        <v>15</v>
      </c>
      <c r="I395" s="157">
        <v>30</v>
      </c>
      <c r="J395" s="106">
        <v>40</v>
      </c>
      <c r="K395" s="87">
        <f t="shared" si="23"/>
        <v>1.2</v>
      </c>
      <c r="L395" s="87">
        <f t="shared" si="24"/>
        <v>1.2</v>
      </c>
      <c r="M395" s="46">
        <f t="shared" si="25"/>
        <v>45</v>
      </c>
      <c r="N395" s="365"/>
      <c r="O395" s="365"/>
      <c r="P395" s="365"/>
      <c r="Q395" s="365"/>
      <c r="R395" s="365"/>
      <c r="S395" s="365"/>
      <c r="T395" s="365"/>
      <c r="U395" s="365"/>
      <c r="V395" s="365"/>
      <c r="W395" s="365"/>
      <c r="X395" s="365"/>
      <c r="Y395" s="365"/>
      <c r="Z395" s="365"/>
      <c r="AA395" s="365"/>
      <c r="AB395" s="365"/>
      <c r="AC395" s="365"/>
      <c r="AD395" s="83"/>
    </row>
    <row r="396" spans="1:30" ht="18" customHeight="1">
      <c r="A396" s="90"/>
      <c r="B396" s="63"/>
      <c r="C396" s="108"/>
      <c r="D396" s="42"/>
      <c r="E396" s="43" t="s">
        <v>419</v>
      </c>
      <c r="F396" s="44" t="s">
        <v>159</v>
      </c>
      <c r="G396" s="159">
        <v>2</v>
      </c>
      <c r="H396" s="144"/>
      <c r="I396" s="157">
        <v>15</v>
      </c>
      <c r="J396" s="106">
        <v>40</v>
      </c>
      <c r="K396" s="87">
        <f t="shared" si="23"/>
        <v>0</v>
      </c>
      <c r="L396" s="87">
        <f t="shared" si="24"/>
        <v>1.2</v>
      </c>
      <c r="M396" s="46">
        <f t="shared" si="25"/>
        <v>13.5</v>
      </c>
      <c r="N396" s="365"/>
      <c r="O396" s="365"/>
      <c r="P396" s="365"/>
      <c r="Q396" s="365"/>
      <c r="R396" s="365"/>
      <c r="S396" s="365"/>
      <c r="T396" s="365"/>
      <c r="U396" s="365"/>
      <c r="V396" s="365"/>
      <c r="W396" s="365"/>
      <c r="X396" s="365"/>
      <c r="Y396" s="365"/>
      <c r="Z396" s="365"/>
      <c r="AA396" s="365"/>
      <c r="AB396" s="365"/>
      <c r="AC396" s="365"/>
      <c r="AD396" s="83"/>
    </row>
    <row r="397" spans="1:30" ht="18" customHeight="1">
      <c r="A397" s="90"/>
      <c r="B397" s="63"/>
      <c r="C397" s="108"/>
      <c r="D397" s="42"/>
      <c r="E397" s="43" t="s">
        <v>420</v>
      </c>
      <c r="F397" s="44" t="s">
        <v>262</v>
      </c>
      <c r="G397" s="159">
        <v>2</v>
      </c>
      <c r="H397" s="144">
        <v>33</v>
      </c>
      <c r="I397" s="157"/>
      <c r="J397" s="106">
        <v>60</v>
      </c>
      <c r="K397" s="87">
        <f t="shared" si="23"/>
        <v>1.2</v>
      </c>
      <c r="L397" s="87">
        <f t="shared" si="24"/>
        <v>0</v>
      </c>
      <c r="M397" s="46">
        <f t="shared" si="25"/>
        <v>39.6</v>
      </c>
      <c r="N397" s="365"/>
      <c r="O397" s="365"/>
      <c r="P397" s="365"/>
      <c r="Q397" s="365"/>
      <c r="R397" s="365"/>
      <c r="S397" s="365"/>
      <c r="T397" s="365"/>
      <c r="U397" s="365"/>
      <c r="V397" s="365"/>
      <c r="W397" s="365"/>
      <c r="X397" s="365"/>
      <c r="Y397" s="365"/>
      <c r="Z397" s="365"/>
      <c r="AA397" s="365"/>
      <c r="AB397" s="365"/>
      <c r="AC397" s="365"/>
      <c r="AD397" s="83"/>
    </row>
    <row r="398" spans="1:30" s="225" customFormat="1" ht="18" customHeight="1">
      <c r="A398" s="121"/>
      <c r="B398" s="63"/>
      <c r="C398" s="108"/>
      <c r="D398" s="42"/>
      <c r="E398" s="43" t="s">
        <v>500</v>
      </c>
      <c r="F398" s="44" t="s">
        <v>411</v>
      </c>
      <c r="G398" s="159">
        <v>2</v>
      </c>
      <c r="H398" s="144"/>
      <c r="I398" s="157">
        <v>27</v>
      </c>
      <c r="J398" s="106">
        <v>30</v>
      </c>
      <c r="K398" s="87">
        <f t="shared" si="23"/>
        <v>0</v>
      </c>
      <c r="L398" s="87">
        <f t="shared" si="24"/>
        <v>1.1000000000000001</v>
      </c>
      <c r="M398" s="46">
        <f t="shared" si="25"/>
        <v>22.3</v>
      </c>
      <c r="N398" s="380"/>
      <c r="O398" s="380"/>
      <c r="P398" s="380"/>
      <c r="Q398" s="380"/>
      <c r="R398" s="380"/>
      <c r="S398" s="380"/>
      <c r="T398" s="380"/>
      <c r="U398" s="380"/>
      <c r="V398" s="380"/>
      <c r="W398" s="380"/>
      <c r="X398" s="380"/>
      <c r="Y398" s="380"/>
      <c r="Z398" s="380"/>
      <c r="AA398" s="380"/>
      <c r="AB398" s="380"/>
      <c r="AC398" s="380"/>
      <c r="AD398" s="83"/>
    </row>
    <row r="399" spans="1:30" ht="18" customHeight="1">
      <c r="A399" s="90"/>
      <c r="B399" s="63"/>
      <c r="C399" s="108"/>
      <c r="D399" s="42"/>
      <c r="E399" s="43" t="s">
        <v>501</v>
      </c>
      <c r="F399" s="44" t="s">
        <v>411</v>
      </c>
      <c r="G399" s="159">
        <v>2</v>
      </c>
      <c r="H399" s="144"/>
      <c r="I399" s="157">
        <v>27</v>
      </c>
      <c r="J399" s="106">
        <v>30</v>
      </c>
      <c r="K399" s="87">
        <f t="shared" si="23"/>
        <v>0</v>
      </c>
      <c r="L399" s="87">
        <f t="shared" si="24"/>
        <v>1.1000000000000001</v>
      </c>
      <c r="M399" s="46">
        <f t="shared" si="25"/>
        <v>22.3</v>
      </c>
      <c r="N399" s="365"/>
      <c r="O399" s="365"/>
      <c r="P399" s="365"/>
      <c r="Q399" s="365"/>
      <c r="R399" s="365"/>
      <c r="S399" s="365"/>
      <c r="T399" s="365"/>
      <c r="U399" s="365"/>
      <c r="V399" s="365"/>
      <c r="W399" s="365"/>
      <c r="X399" s="365"/>
      <c r="Y399" s="365"/>
      <c r="Z399" s="365"/>
      <c r="AA399" s="365"/>
      <c r="AB399" s="365"/>
      <c r="AC399" s="365"/>
      <c r="AD399" s="83"/>
    </row>
    <row r="400" spans="1:30" s="206" customFormat="1" ht="18" customHeight="1">
      <c r="A400" s="121"/>
      <c r="B400" s="63"/>
      <c r="C400" s="108"/>
      <c r="D400" s="42"/>
      <c r="E400" s="43" t="s">
        <v>161</v>
      </c>
      <c r="F400" s="44" t="s">
        <v>520</v>
      </c>
      <c r="G400" s="159">
        <v>2</v>
      </c>
      <c r="H400" s="144">
        <v>30</v>
      </c>
      <c r="I400" s="157">
        <v>60</v>
      </c>
      <c r="J400" s="106">
        <v>40</v>
      </c>
      <c r="K400" s="87">
        <f t="shared" si="23"/>
        <v>1.2</v>
      </c>
      <c r="L400" s="87">
        <f t="shared" si="24"/>
        <v>1.2</v>
      </c>
      <c r="M400" s="46">
        <f t="shared" si="25"/>
        <v>90</v>
      </c>
      <c r="N400" s="380"/>
      <c r="O400" s="380"/>
      <c r="P400" s="380"/>
      <c r="Q400" s="380"/>
      <c r="R400" s="380"/>
      <c r="S400" s="380"/>
      <c r="T400" s="380"/>
      <c r="U400" s="380"/>
      <c r="V400" s="380"/>
      <c r="W400" s="380"/>
      <c r="X400" s="380"/>
      <c r="Y400" s="380"/>
      <c r="Z400" s="380"/>
      <c r="AA400" s="380"/>
      <c r="AB400" s="380"/>
      <c r="AC400" s="380"/>
      <c r="AD400" s="83"/>
    </row>
    <row r="401" spans="1:30" s="225" customFormat="1" ht="18" customHeight="1">
      <c r="A401" s="121"/>
      <c r="B401" s="63"/>
      <c r="C401" s="108"/>
      <c r="D401" s="42"/>
      <c r="E401" s="43" t="s">
        <v>161</v>
      </c>
      <c r="F401" s="44" t="s">
        <v>455</v>
      </c>
      <c r="G401" s="159">
        <v>2</v>
      </c>
      <c r="H401" s="144">
        <v>30</v>
      </c>
      <c r="I401" s="157">
        <v>60</v>
      </c>
      <c r="J401" s="106">
        <v>40</v>
      </c>
      <c r="K401" s="87">
        <f t="shared" si="23"/>
        <v>1.2</v>
      </c>
      <c r="L401" s="87">
        <f t="shared" si="24"/>
        <v>1.2</v>
      </c>
      <c r="M401" s="46">
        <f t="shared" si="25"/>
        <v>90</v>
      </c>
      <c r="N401" s="380"/>
      <c r="O401" s="380"/>
      <c r="P401" s="380"/>
      <c r="Q401" s="380"/>
      <c r="R401" s="380"/>
      <c r="S401" s="380"/>
      <c r="T401" s="380"/>
      <c r="U401" s="380"/>
      <c r="V401" s="380"/>
      <c r="W401" s="380"/>
      <c r="X401" s="380"/>
      <c r="Y401" s="380"/>
      <c r="Z401" s="380"/>
      <c r="AA401" s="380"/>
      <c r="AB401" s="380"/>
      <c r="AC401" s="380"/>
      <c r="AD401" s="83"/>
    </row>
    <row r="402" spans="1:30" ht="18" customHeight="1">
      <c r="A402" s="90"/>
      <c r="B402" s="107"/>
      <c r="C402" s="108"/>
      <c r="D402" s="42"/>
      <c r="E402" s="237" t="s">
        <v>393</v>
      </c>
      <c r="F402" s="238" t="s">
        <v>216</v>
      </c>
      <c r="G402" s="248">
        <v>1</v>
      </c>
      <c r="H402" s="240"/>
      <c r="I402" s="241"/>
      <c r="J402" s="242">
        <v>22</v>
      </c>
      <c r="K402" s="87">
        <f t="shared" si="23"/>
        <v>0</v>
      </c>
      <c r="L402" s="87">
        <f t="shared" si="24"/>
        <v>0</v>
      </c>
      <c r="M402" s="46">
        <f t="shared" si="25"/>
        <v>11</v>
      </c>
      <c r="N402" s="365"/>
      <c r="O402" s="365"/>
      <c r="P402" s="365"/>
      <c r="Q402" s="365"/>
      <c r="R402" s="365"/>
      <c r="S402" s="365"/>
      <c r="T402" s="365"/>
      <c r="U402" s="365"/>
      <c r="V402" s="365"/>
      <c r="W402" s="365"/>
      <c r="X402" s="365"/>
      <c r="Y402" s="365"/>
      <c r="Z402" s="365"/>
      <c r="AA402" s="365"/>
      <c r="AB402" s="365"/>
      <c r="AC402" s="365"/>
      <c r="AD402" s="83"/>
    </row>
    <row r="403" spans="1:30" ht="18" customHeight="1">
      <c r="A403" s="104">
        <v>21</v>
      </c>
      <c r="B403" s="60" t="s">
        <v>82</v>
      </c>
      <c r="C403" s="61" t="s">
        <v>116</v>
      </c>
      <c r="D403" s="42">
        <v>20200010701</v>
      </c>
      <c r="E403" s="43" t="s">
        <v>259</v>
      </c>
      <c r="F403" s="44" t="s">
        <v>202</v>
      </c>
      <c r="G403" s="170">
        <v>1</v>
      </c>
      <c r="H403" s="144">
        <v>30</v>
      </c>
      <c r="I403" s="157">
        <v>30</v>
      </c>
      <c r="J403" s="106">
        <v>37</v>
      </c>
      <c r="K403" s="87">
        <f t="shared" si="23"/>
        <v>1.2</v>
      </c>
      <c r="L403" s="87">
        <f t="shared" si="24"/>
        <v>1.2</v>
      </c>
      <c r="M403" s="46">
        <f t="shared" si="25"/>
        <v>63</v>
      </c>
      <c r="N403" s="396">
        <f>112.5+67.5-4.5</f>
        <v>175.5</v>
      </c>
      <c r="O403" s="383">
        <v>0</v>
      </c>
      <c r="P403" s="381">
        <f>SUM(M403:M427)+N403+O403</f>
        <v>1117.4000000000001</v>
      </c>
      <c r="Q403" s="383">
        <v>42.9</v>
      </c>
      <c r="R403" s="381">
        <v>56</v>
      </c>
      <c r="S403" s="387">
        <v>450</v>
      </c>
      <c r="T403" s="383">
        <v>450</v>
      </c>
      <c r="U403" s="387">
        <v>112</v>
      </c>
      <c r="V403" s="385">
        <v>112</v>
      </c>
      <c r="W403" s="387">
        <v>56</v>
      </c>
      <c r="X403" s="383">
        <v>56</v>
      </c>
      <c r="Y403" s="381">
        <f>ROUND((P403-T403),1)</f>
        <v>667.4</v>
      </c>
      <c r="Z403" s="379">
        <f>IF(OR(SUM(V403:V427)="",SUM(Q403:Q427)=""),0,IF(OR(SUM(U403:U427)=320,SUM(V403:V427)&gt;0),ROUND((SUM(Q403:Q427)-SUM(V403:V427)),1),0))</f>
        <v>-69.099999999999994</v>
      </c>
      <c r="AA403" s="379">
        <f>IF(OR(SUM(X403:X427)="",SUM(R403:R427)=""),0,IF(OR(SUM(W403:W427)=160,SUM(X403:X427)&gt;0),ROUND((SUM(R403:R427)-SUM(X403:X427)),1),0))</f>
        <v>0</v>
      </c>
      <c r="AB403" s="390"/>
      <c r="AC403" s="392">
        <f>SUM(Y403:AA427)</f>
        <v>598.29999999999995</v>
      </c>
      <c r="AD403" s="83"/>
    </row>
    <row r="404" spans="1:30" ht="18" customHeight="1">
      <c r="A404" s="90"/>
      <c r="B404" s="107"/>
      <c r="C404" s="108"/>
      <c r="D404" s="42">
        <v>20400156701</v>
      </c>
      <c r="E404" s="43" t="s">
        <v>307</v>
      </c>
      <c r="F404" s="44" t="s">
        <v>248</v>
      </c>
      <c r="G404" s="170">
        <v>1</v>
      </c>
      <c r="H404" s="144">
        <v>15</v>
      </c>
      <c r="I404" s="157">
        <v>60</v>
      </c>
      <c r="J404" s="106">
        <v>13</v>
      </c>
      <c r="K404" s="87">
        <f t="shared" si="23"/>
        <v>1</v>
      </c>
      <c r="L404" s="87">
        <f t="shared" si="24"/>
        <v>1</v>
      </c>
      <c r="M404" s="46">
        <f t="shared" si="25"/>
        <v>60</v>
      </c>
      <c r="N404" s="365"/>
      <c r="O404" s="365"/>
      <c r="P404" s="365"/>
      <c r="Q404" s="365"/>
      <c r="R404" s="365"/>
      <c r="S404" s="365"/>
      <c r="T404" s="365"/>
      <c r="U404" s="365"/>
      <c r="V404" s="365"/>
      <c r="W404" s="365"/>
      <c r="X404" s="365"/>
      <c r="Y404" s="365"/>
      <c r="Z404" s="365"/>
      <c r="AA404" s="365"/>
      <c r="AB404" s="365"/>
      <c r="AC404" s="365"/>
      <c r="AD404" s="83"/>
    </row>
    <row r="405" spans="1:30" ht="18" customHeight="1">
      <c r="A405" s="90"/>
      <c r="B405" s="107"/>
      <c r="C405" s="108"/>
      <c r="D405" s="42">
        <v>21100110901</v>
      </c>
      <c r="E405" s="43" t="s">
        <v>308</v>
      </c>
      <c r="F405" s="44" t="s">
        <v>260</v>
      </c>
      <c r="G405" s="170">
        <v>1</v>
      </c>
      <c r="H405" s="144">
        <v>30</v>
      </c>
      <c r="I405" s="157">
        <v>30</v>
      </c>
      <c r="J405" s="106">
        <v>53</v>
      </c>
      <c r="K405" s="87">
        <f t="shared" si="23"/>
        <v>1.2</v>
      </c>
      <c r="L405" s="87">
        <f t="shared" si="24"/>
        <v>1.2</v>
      </c>
      <c r="M405" s="46">
        <f t="shared" si="25"/>
        <v>63</v>
      </c>
      <c r="N405" s="365"/>
      <c r="O405" s="365"/>
      <c r="P405" s="365"/>
      <c r="Q405" s="365"/>
      <c r="R405" s="365"/>
      <c r="S405" s="365"/>
      <c r="T405" s="365"/>
      <c r="U405" s="365"/>
      <c r="V405" s="365"/>
      <c r="W405" s="365"/>
      <c r="X405" s="365"/>
      <c r="Y405" s="365"/>
      <c r="Z405" s="365"/>
      <c r="AA405" s="365"/>
      <c r="AB405" s="365"/>
      <c r="AC405" s="365"/>
      <c r="AD405" s="83"/>
    </row>
    <row r="406" spans="1:30" ht="18" customHeight="1">
      <c r="A406" s="90"/>
      <c r="B406" s="107"/>
      <c r="C406" s="108"/>
      <c r="D406" s="42">
        <v>21100148301</v>
      </c>
      <c r="E406" s="219" t="s">
        <v>190</v>
      </c>
      <c r="F406" s="313" t="s">
        <v>260</v>
      </c>
      <c r="G406" s="220">
        <v>1</v>
      </c>
      <c r="H406" s="216"/>
      <c r="I406" s="217"/>
      <c r="J406" s="212">
        <v>53</v>
      </c>
      <c r="K406" s="87">
        <f t="shared" si="23"/>
        <v>0</v>
      </c>
      <c r="L406" s="87">
        <f t="shared" si="24"/>
        <v>0</v>
      </c>
      <c r="M406" s="46">
        <f t="shared" si="25"/>
        <v>26.5</v>
      </c>
      <c r="N406" s="365"/>
      <c r="O406" s="365"/>
      <c r="P406" s="365"/>
      <c r="Q406" s="365"/>
      <c r="R406" s="365"/>
      <c r="S406" s="365"/>
      <c r="T406" s="365"/>
      <c r="U406" s="365"/>
      <c r="V406" s="365"/>
      <c r="W406" s="365"/>
      <c r="X406" s="365"/>
      <c r="Y406" s="365"/>
      <c r="Z406" s="365"/>
      <c r="AA406" s="365"/>
      <c r="AB406" s="365"/>
      <c r="AC406" s="365"/>
      <c r="AD406" s="83"/>
    </row>
    <row r="407" spans="1:30" ht="18" customHeight="1">
      <c r="A407" s="90"/>
      <c r="B407" s="107"/>
      <c r="C407" s="108"/>
      <c r="D407" s="42">
        <v>21100148401</v>
      </c>
      <c r="E407" s="42" t="s">
        <v>309</v>
      </c>
      <c r="F407" s="42" t="s">
        <v>260</v>
      </c>
      <c r="G407" s="170">
        <v>1</v>
      </c>
      <c r="H407" s="144">
        <v>15</v>
      </c>
      <c r="I407" s="157">
        <v>30</v>
      </c>
      <c r="J407" s="106">
        <v>53</v>
      </c>
      <c r="K407" s="87">
        <f t="shared" si="23"/>
        <v>1.2</v>
      </c>
      <c r="L407" s="87">
        <f t="shared" si="24"/>
        <v>1.2</v>
      </c>
      <c r="M407" s="46">
        <f t="shared" si="25"/>
        <v>45</v>
      </c>
      <c r="N407" s="365"/>
      <c r="O407" s="365"/>
      <c r="P407" s="365"/>
      <c r="Q407" s="365"/>
      <c r="R407" s="365"/>
      <c r="S407" s="365"/>
      <c r="T407" s="365"/>
      <c r="U407" s="365"/>
      <c r="V407" s="365"/>
      <c r="W407" s="365"/>
      <c r="X407" s="365"/>
      <c r="Y407" s="365"/>
      <c r="Z407" s="365"/>
      <c r="AA407" s="365"/>
      <c r="AB407" s="365"/>
      <c r="AC407" s="365"/>
      <c r="AD407" s="83"/>
    </row>
    <row r="408" spans="1:30" ht="18" customHeight="1">
      <c r="A408" s="90"/>
      <c r="B408" s="107"/>
      <c r="C408" s="108"/>
      <c r="D408" s="42">
        <v>21100149801</v>
      </c>
      <c r="E408" s="42" t="s">
        <v>310</v>
      </c>
      <c r="F408" s="42" t="s">
        <v>169</v>
      </c>
      <c r="G408" s="170">
        <v>1</v>
      </c>
      <c r="H408" s="202">
        <v>26</v>
      </c>
      <c r="I408" s="203">
        <v>26</v>
      </c>
      <c r="J408" s="106">
        <v>37</v>
      </c>
      <c r="K408" s="87">
        <f t="shared" si="23"/>
        <v>1.2</v>
      </c>
      <c r="L408" s="87">
        <f t="shared" si="24"/>
        <v>1.2</v>
      </c>
      <c r="M408" s="46">
        <f t="shared" si="25"/>
        <v>54.6</v>
      </c>
      <c r="N408" s="365"/>
      <c r="O408" s="365"/>
      <c r="P408" s="365"/>
      <c r="Q408" s="365"/>
      <c r="R408" s="365"/>
      <c r="S408" s="365"/>
      <c r="T408" s="365"/>
      <c r="U408" s="365"/>
      <c r="V408" s="365"/>
      <c r="W408" s="365"/>
      <c r="X408" s="365"/>
      <c r="Y408" s="365"/>
      <c r="Z408" s="365"/>
      <c r="AA408" s="365"/>
      <c r="AB408" s="365"/>
      <c r="AC408" s="365"/>
      <c r="AD408" s="83"/>
    </row>
    <row r="409" spans="1:30" ht="18" customHeight="1">
      <c r="A409" s="90"/>
      <c r="B409" s="107"/>
      <c r="C409" s="108"/>
      <c r="D409" s="42">
        <v>21100149802</v>
      </c>
      <c r="E409" s="42" t="s">
        <v>310</v>
      </c>
      <c r="F409" s="42" t="s">
        <v>170</v>
      </c>
      <c r="G409" s="170">
        <v>1</v>
      </c>
      <c r="H409" s="202">
        <v>26</v>
      </c>
      <c r="I409" s="203">
        <v>26</v>
      </c>
      <c r="J409" s="106">
        <v>33</v>
      </c>
      <c r="K409" s="87">
        <f t="shared" si="23"/>
        <v>1</v>
      </c>
      <c r="L409" s="87">
        <f t="shared" si="24"/>
        <v>1.1000000000000001</v>
      </c>
      <c r="M409" s="46">
        <f t="shared" si="25"/>
        <v>47.5</v>
      </c>
      <c r="N409" s="365"/>
      <c r="O409" s="365"/>
      <c r="P409" s="365"/>
      <c r="Q409" s="365"/>
      <c r="R409" s="365"/>
      <c r="S409" s="365"/>
      <c r="T409" s="365"/>
      <c r="U409" s="365"/>
      <c r="V409" s="365"/>
      <c r="W409" s="365"/>
      <c r="X409" s="365"/>
      <c r="Y409" s="365"/>
      <c r="Z409" s="365"/>
      <c r="AA409" s="365"/>
      <c r="AB409" s="365"/>
      <c r="AC409" s="365"/>
      <c r="AD409" s="83"/>
    </row>
    <row r="410" spans="1:30" ht="18" customHeight="1">
      <c r="A410" s="90"/>
      <c r="B410" s="107"/>
      <c r="C410" s="108"/>
      <c r="D410" s="42">
        <v>21100150601</v>
      </c>
      <c r="E410" s="42" t="s">
        <v>309</v>
      </c>
      <c r="F410" s="42" t="s">
        <v>216</v>
      </c>
      <c r="G410" s="170">
        <v>1</v>
      </c>
      <c r="H410" s="144">
        <v>30</v>
      </c>
      <c r="I410" s="157">
        <v>30</v>
      </c>
      <c r="J410" s="106">
        <v>22</v>
      </c>
      <c r="K410" s="87">
        <f t="shared" si="23"/>
        <v>1</v>
      </c>
      <c r="L410" s="87">
        <f t="shared" si="24"/>
        <v>1</v>
      </c>
      <c r="M410" s="46">
        <f t="shared" si="25"/>
        <v>52.5</v>
      </c>
      <c r="N410" s="365"/>
      <c r="O410" s="365"/>
      <c r="P410" s="365"/>
      <c r="Q410" s="365"/>
      <c r="R410" s="365"/>
      <c r="S410" s="365"/>
      <c r="T410" s="365"/>
      <c r="U410" s="365"/>
      <c r="V410" s="365"/>
      <c r="W410" s="365"/>
      <c r="X410" s="365"/>
      <c r="Y410" s="365"/>
      <c r="Z410" s="365"/>
      <c r="AA410" s="365"/>
      <c r="AB410" s="365"/>
      <c r="AC410" s="365"/>
      <c r="AD410" s="83"/>
    </row>
    <row r="411" spans="1:30" ht="18" customHeight="1">
      <c r="A411" s="90"/>
      <c r="B411" s="107"/>
      <c r="C411" s="108"/>
      <c r="D411" s="42">
        <v>41000092801</v>
      </c>
      <c r="E411" s="42" t="s">
        <v>259</v>
      </c>
      <c r="F411" s="42" t="s">
        <v>159</v>
      </c>
      <c r="G411" s="170">
        <v>1</v>
      </c>
      <c r="H411" s="144">
        <v>15</v>
      </c>
      <c r="I411" s="157">
        <v>30</v>
      </c>
      <c r="J411" s="106">
        <v>30</v>
      </c>
      <c r="K411" s="87">
        <f t="shared" si="23"/>
        <v>1</v>
      </c>
      <c r="L411" s="87">
        <f t="shared" si="24"/>
        <v>1.1000000000000001</v>
      </c>
      <c r="M411" s="46">
        <f t="shared" si="25"/>
        <v>39.799999999999997</v>
      </c>
      <c r="N411" s="365"/>
      <c r="O411" s="365"/>
      <c r="P411" s="365"/>
      <c r="Q411" s="365"/>
      <c r="R411" s="365"/>
      <c r="S411" s="365"/>
      <c r="T411" s="365"/>
      <c r="U411" s="365"/>
      <c r="V411" s="365"/>
      <c r="W411" s="365"/>
      <c r="X411" s="365"/>
      <c r="Y411" s="365"/>
      <c r="Z411" s="365"/>
      <c r="AA411" s="365"/>
      <c r="AB411" s="365"/>
      <c r="AC411" s="365"/>
      <c r="AD411" s="83"/>
    </row>
    <row r="412" spans="1:30" ht="18" customHeight="1">
      <c r="A412" s="90"/>
      <c r="B412" s="107"/>
      <c r="C412" s="108"/>
      <c r="D412" s="42" t="s">
        <v>311</v>
      </c>
      <c r="E412" s="42" t="s">
        <v>312</v>
      </c>
      <c r="F412" s="42" t="s">
        <v>216</v>
      </c>
      <c r="G412" s="170">
        <v>1</v>
      </c>
      <c r="H412" s="202">
        <v>13</v>
      </c>
      <c r="I412" s="157"/>
      <c r="J412" s="106">
        <v>22</v>
      </c>
      <c r="K412" s="87">
        <f t="shared" si="23"/>
        <v>0</v>
      </c>
      <c r="L412" s="87">
        <f t="shared" si="24"/>
        <v>0</v>
      </c>
      <c r="M412" s="46">
        <f t="shared" si="25"/>
        <v>0</v>
      </c>
      <c r="N412" s="365"/>
      <c r="O412" s="365"/>
      <c r="P412" s="365"/>
      <c r="Q412" s="365"/>
      <c r="R412" s="365"/>
      <c r="S412" s="365"/>
      <c r="T412" s="365"/>
      <c r="U412" s="365"/>
      <c r="V412" s="365"/>
      <c r="W412" s="365"/>
      <c r="X412" s="365"/>
      <c r="Y412" s="365"/>
      <c r="Z412" s="365"/>
      <c r="AA412" s="365"/>
      <c r="AB412" s="365"/>
      <c r="AC412" s="365"/>
      <c r="AD412" s="83"/>
    </row>
    <row r="413" spans="1:30" ht="18" customHeight="1">
      <c r="A413" s="121"/>
      <c r="B413" s="107"/>
      <c r="C413" s="108"/>
      <c r="D413" s="42"/>
      <c r="E413" s="219" t="s">
        <v>190</v>
      </c>
      <c r="F413" s="313" t="s">
        <v>248</v>
      </c>
      <c r="G413" s="220">
        <v>1</v>
      </c>
      <c r="H413" s="216"/>
      <c r="I413" s="217"/>
      <c r="J413" s="212">
        <v>13</v>
      </c>
      <c r="K413" s="87">
        <f t="shared" si="23"/>
        <v>0</v>
      </c>
      <c r="L413" s="87">
        <f t="shared" si="24"/>
        <v>0</v>
      </c>
      <c r="M413" s="46">
        <f t="shared" si="25"/>
        <v>6.5</v>
      </c>
      <c r="N413" s="380"/>
      <c r="O413" s="380"/>
      <c r="P413" s="380"/>
      <c r="Q413" s="380"/>
      <c r="R413" s="380"/>
      <c r="S413" s="380"/>
      <c r="T413" s="380"/>
      <c r="U413" s="380"/>
      <c r="V413" s="380"/>
      <c r="W413" s="380"/>
      <c r="X413" s="380"/>
      <c r="Y413" s="380"/>
      <c r="Z413" s="380"/>
      <c r="AA413" s="380"/>
      <c r="AB413" s="380"/>
      <c r="AC413" s="380"/>
      <c r="AD413" s="83"/>
    </row>
    <row r="414" spans="1:30" ht="18" customHeight="1">
      <c r="A414" s="121"/>
      <c r="B414" s="107"/>
      <c r="C414" s="108"/>
      <c r="D414" s="42"/>
      <c r="E414" s="42" t="s">
        <v>313</v>
      </c>
      <c r="F414" s="42" t="s">
        <v>163</v>
      </c>
      <c r="G414" s="170">
        <v>1</v>
      </c>
      <c r="H414" s="144">
        <v>30</v>
      </c>
      <c r="I414" s="157">
        <v>30</v>
      </c>
      <c r="J414" s="106">
        <v>10</v>
      </c>
      <c r="K414" s="87">
        <f t="shared" si="23"/>
        <v>1</v>
      </c>
      <c r="L414" s="87">
        <f t="shared" si="24"/>
        <v>1</v>
      </c>
      <c r="M414" s="46">
        <f t="shared" si="25"/>
        <v>52.5</v>
      </c>
      <c r="N414" s="380"/>
      <c r="O414" s="380"/>
      <c r="P414" s="380"/>
      <c r="Q414" s="380"/>
      <c r="R414" s="380"/>
      <c r="S414" s="380"/>
      <c r="T414" s="380"/>
      <c r="U414" s="380"/>
      <c r="V414" s="380"/>
      <c r="W414" s="380"/>
      <c r="X414" s="380"/>
      <c r="Y414" s="380"/>
      <c r="Z414" s="380"/>
      <c r="AA414" s="380"/>
      <c r="AB414" s="380"/>
      <c r="AC414" s="380"/>
      <c r="AD414" s="83"/>
    </row>
    <row r="415" spans="1:30" ht="18" customHeight="1">
      <c r="A415" s="121"/>
      <c r="B415" s="107"/>
      <c r="C415" s="108"/>
      <c r="D415" s="42"/>
      <c r="E415" s="42" t="s">
        <v>307</v>
      </c>
      <c r="F415" s="42" t="s">
        <v>216</v>
      </c>
      <c r="G415" s="170">
        <v>2</v>
      </c>
      <c r="H415" s="144">
        <v>15</v>
      </c>
      <c r="I415" s="157">
        <v>30</v>
      </c>
      <c r="J415" s="106">
        <v>40</v>
      </c>
      <c r="K415" s="87">
        <f t="shared" si="23"/>
        <v>1.2</v>
      </c>
      <c r="L415" s="87">
        <f t="shared" si="24"/>
        <v>1.2</v>
      </c>
      <c r="M415" s="46">
        <f t="shared" si="25"/>
        <v>45</v>
      </c>
      <c r="N415" s="380"/>
      <c r="O415" s="380"/>
      <c r="P415" s="380"/>
      <c r="Q415" s="380"/>
      <c r="R415" s="380"/>
      <c r="S415" s="380"/>
      <c r="T415" s="380"/>
      <c r="U415" s="380"/>
      <c r="V415" s="380"/>
      <c r="W415" s="380"/>
      <c r="X415" s="380"/>
      <c r="Y415" s="380"/>
      <c r="Z415" s="380"/>
      <c r="AA415" s="380"/>
      <c r="AB415" s="380"/>
      <c r="AC415" s="380"/>
      <c r="AD415" s="83"/>
    </row>
    <row r="416" spans="1:30" s="206" customFormat="1" ht="18" customHeight="1">
      <c r="A416" s="121"/>
      <c r="B416" s="107"/>
      <c r="C416" s="108"/>
      <c r="D416" s="42"/>
      <c r="E416" s="42" t="s">
        <v>422</v>
      </c>
      <c r="F416" s="42" t="s">
        <v>216</v>
      </c>
      <c r="G416" s="170">
        <v>2</v>
      </c>
      <c r="H416" s="144">
        <v>15</v>
      </c>
      <c r="I416" s="157">
        <v>30</v>
      </c>
      <c r="J416" s="106">
        <v>40</v>
      </c>
      <c r="K416" s="87">
        <f t="shared" si="23"/>
        <v>1.2</v>
      </c>
      <c r="L416" s="87">
        <f t="shared" si="24"/>
        <v>1.2</v>
      </c>
      <c r="M416" s="46">
        <f t="shared" si="25"/>
        <v>45</v>
      </c>
      <c r="N416" s="380"/>
      <c r="O416" s="380"/>
      <c r="P416" s="380"/>
      <c r="Q416" s="380"/>
      <c r="R416" s="380"/>
      <c r="S416" s="380"/>
      <c r="T416" s="380"/>
      <c r="U416" s="380"/>
      <c r="V416" s="380"/>
      <c r="W416" s="380"/>
      <c r="X416" s="380"/>
      <c r="Y416" s="380"/>
      <c r="Z416" s="380"/>
      <c r="AA416" s="380"/>
      <c r="AB416" s="380"/>
      <c r="AC416" s="380"/>
      <c r="AD416" s="83"/>
    </row>
    <row r="417" spans="1:30" s="206" customFormat="1" ht="18" customHeight="1">
      <c r="A417" s="121"/>
      <c r="B417" s="107"/>
      <c r="C417" s="108"/>
      <c r="D417" s="42"/>
      <c r="E417" s="42" t="s">
        <v>309</v>
      </c>
      <c r="F417" s="42" t="s">
        <v>169</v>
      </c>
      <c r="G417" s="170">
        <v>2</v>
      </c>
      <c r="H417" s="144">
        <v>15</v>
      </c>
      <c r="I417" s="157">
        <v>30</v>
      </c>
      <c r="J417" s="106">
        <v>40</v>
      </c>
      <c r="K417" s="87">
        <f t="shared" si="23"/>
        <v>1.2</v>
      </c>
      <c r="L417" s="87">
        <f t="shared" si="24"/>
        <v>1.2</v>
      </c>
      <c r="M417" s="46">
        <f t="shared" si="25"/>
        <v>45</v>
      </c>
      <c r="N417" s="380"/>
      <c r="O417" s="380"/>
      <c r="P417" s="380"/>
      <c r="Q417" s="380"/>
      <c r="R417" s="380"/>
      <c r="S417" s="380"/>
      <c r="T417" s="380"/>
      <c r="U417" s="380"/>
      <c r="V417" s="380"/>
      <c r="W417" s="380"/>
      <c r="X417" s="380"/>
      <c r="Y417" s="380"/>
      <c r="Z417" s="380"/>
      <c r="AA417" s="380"/>
      <c r="AB417" s="380"/>
      <c r="AC417" s="380"/>
      <c r="AD417" s="83"/>
    </row>
    <row r="418" spans="1:30" s="206" customFormat="1" ht="18" customHeight="1">
      <c r="A418" s="121"/>
      <c r="B418" s="107"/>
      <c r="C418" s="108"/>
      <c r="D418" s="42"/>
      <c r="E418" s="42" t="s">
        <v>309</v>
      </c>
      <c r="F418" s="42" t="s">
        <v>170</v>
      </c>
      <c r="G418" s="170">
        <v>2</v>
      </c>
      <c r="H418" s="144">
        <v>15</v>
      </c>
      <c r="I418" s="157">
        <v>30</v>
      </c>
      <c r="J418" s="106">
        <v>40</v>
      </c>
      <c r="K418" s="87">
        <f t="shared" si="23"/>
        <v>1.2</v>
      </c>
      <c r="L418" s="87">
        <f t="shared" si="24"/>
        <v>1.2</v>
      </c>
      <c r="M418" s="46">
        <f t="shared" si="25"/>
        <v>45</v>
      </c>
      <c r="N418" s="380"/>
      <c r="O418" s="380"/>
      <c r="P418" s="380"/>
      <c r="Q418" s="380"/>
      <c r="R418" s="380"/>
      <c r="S418" s="380"/>
      <c r="T418" s="380"/>
      <c r="U418" s="380"/>
      <c r="V418" s="380"/>
      <c r="W418" s="380"/>
      <c r="X418" s="380"/>
      <c r="Y418" s="380"/>
      <c r="Z418" s="380"/>
      <c r="AA418" s="380"/>
      <c r="AB418" s="380"/>
      <c r="AC418" s="380"/>
      <c r="AD418" s="83"/>
    </row>
    <row r="419" spans="1:30" s="206" customFormat="1" ht="18" customHeight="1">
      <c r="A419" s="121"/>
      <c r="B419" s="107"/>
      <c r="C419" s="108"/>
      <c r="D419" s="42"/>
      <c r="E419" s="247" t="s">
        <v>393</v>
      </c>
      <c r="F419" s="314" t="s">
        <v>169</v>
      </c>
      <c r="G419" s="239">
        <v>2</v>
      </c>
      <c r="H419" s="240"/>
      <c r="I419" s="241"/>
      <c r="J419" s="242">
        <v>40</v>
      </c>
      <c r="K419" s="87">
        <f t="shared" si="23"/>
        <v>0</v>
      </c>
      <c r="L419" s="87">
        <f t="shared" si="24"/>
        <v>0</v>
      </c>
      <c r="M419" s="46">
        <f t="shared" si="25"/>
        <v>20</v>
      </c>
      <c r="N419" s="380"/>
      <c r="O419" s="380"/>
      <c r="P419" s="380"/>
      <c r="Q419" s="380"/>
      <c r="R419" s="380"/>
      <c r="S419" s="380"/>
      <c r="T419" s="380"/>
      <c r="U419" s="380"/>
      <c r="V419" s="380"/>
      <c r="W419" s="380"/>
      <c r="X419" s="380"/>
      <c r="Y419" s="380"/>
      <c r="Z419" s="380"/>
      <c r="AA419" s="380"/>
      <c r="AB419" s="380"/>
      <c r="AC419" s="380"/>
      <c r="AD419" s="83"/>
    </row>
    <row r="420" spans="1:30" ht="18" customHeight="1">
      <c r="A420" s="121"/>
      <c r="B420" s="107"/>
      <c r="C420" s="108"/>
      <c r="D420" s="42"/>
      <c r="E420" s="42" t="s">
        <v>309</v>
      </c>
      <c r="F420" s="42" t="s">
        <v>242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3"/>
        <v>1.2</v>
      </c>
      <c r="L420" s="87">
        <f t="shared" si="24"/>
        <v>1.2</v>
      </c>
      <c r="M420" s="46">
        <f t="shared" si="25"/>
        <v>45</v>
      </c>
      <c r="N420" s="380"/>
      <c r="O420" s="380"/>
      <c r="P420" s="380"/>
      <c r="Q420" s="380"/>
      <c r="R420" s="380"/>
      <c r="S420" s="380"/>
      <c r="T420" s="380"/>
      <c r="U420" s="380"/>
      <c r="V420" s="380"/>
      <c r="W420" s="380"/>
      <c r="X420" s="380"/>
      <c r="Y420" s="380"/>
      <c r="Z420" s="380"/>
      <c r="AA420" s="380"/>
      <c r="AB420" s="380"/>
      <c r="AC420" s="380"/>
      <c r="AD420" s="83"/>
    </row>
    <row r="421" spans="1:30" ht="18" customHeight="1">
      <c r="A421" s="121"/>
      <c r="B421" s="107"/>
      <c r="C421" s="108"/>
      <c r="D421" s="42"/>
      <c r="E421" s="42" t="s">
        <v>309</v>
      </c>
      <c r="F421" s="42" t="s">
        <v>423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3"/>
        <v>1.2</v>
      </c>
      <c r="L421" s="87">
        <f t="shared" si="24"/>
        <v>1.2</v>
      </c>
      <c r="M421" s="46">
        <f t="shared" si="25"/>
        <v>45</v>
      </c>
      <c r="N421" s="380"/>
      <c r="O421" s="380"/>
      <c r="P421" s="380"/>
      <c r="Q421" s="380"/>
      <c r="R421" s="380"/>
      <c r="S421" s="380"/>
      <c r="T421" s="380"/>
      <c r="U421" s="380"/>
      <c r="V421" s="380"/>
      <c r="W421" s="380"/>
      <c r="X421" s="380"/>
      <c r="Y421" s="380"/>
      <c r="Z421" s="380"/>
      <c r="AA421" s="380"/>
      <c r="AB421" s="380"/>
      <c r="AC421" s="380"/>
      <c r="AD421" s="83"/>
    </row>
    <row r="422" spans="1:30" s="260" customFormat="1" ht="18" customHeight="1">
      <c r="A422" s="121"/>
      <c r="B422" s="107"/>
      <c r="C422" s="108"/>
      <c r="D422" s="42"/>
      <c r="E422" s="42" t="s">
        <v>413</v>
      </c>
      <c r="F422" s="42" t="s">
        <v>159</v>
      </c>
      <c r="G422" s="170">
        <v>2</v>
      </c>
      <c r="H422" s="144">
        <v>10</v>
      </c>
      <c r="I422" s="157"/>
      <c r="J422" s="106">
        <v>40</v>
      </c>
      <c r="K422" s="87">
        <f t="shared" si="23"/>
        <v>1.2</v>
      </c>
      <c r="L422" s="87">
        <f t="shared" si="24"/>
        <v>0</v>
      </c>
      <c r="M422" s="46">
        <f t="shared" si="25"/>
        <v>12</v>
      </c>
      <c r="N422" s="380"/>
      <c r="O422" s="380"/>
      <c r="P422" s="380"/>
      <c r="Q422" s="380"/>
      <c r="R422" s="380"/>
      <c r="S422" s="380"/>
      <c r="T422" s="380"/>
      <c r="U422" s="380"/>
      <c r="V422" s="380"/>
      <c r="W422" s="380"/>
      <c r="X422" s="380"/>
      <c r="Y422" s="380"/>
      <c r="Z422" s="380"/>
      <c r="AA422" s="380"/>
      <c r="AB422" s="380"/>
      <c r="AC422" s="380"/>
      <c r="AD422" s="83"/>
    </row>
    <row r="423" spans="1:30" ht="18" customHeight="1">
      <c r="A423" s="90"/>
      <c r="B423" s="107"/>
      <c r="C423" s="108"/>
      <c r="D423" s="42"/>
      <c r="E423" s="42" t="s">
        <v>418</v>
      </c>
      <c r="F423" s="42" t="s">
        <v>156</v>
      </c>
      <c r="G423" s="170">
        <v>2</v>
      </c>
      <c r="H423" s="144">
        <v>10</v>
      </c>
      <c r="I423" s="157"/>
      <c r="J423" s="106">
        <v>40</v>
      </c>
      <c r="K423" s="87">
        <f t="shared" si="23"/>
        <v>1.2</v>
      </c>
      <c r="L423" s="87">
        <f t="shared" si="24"/>
        <v>0</v>
      </c>
      <c r="M423" s="46">
        <f t="shared" si="25"/>
        <v>12</v>
      </c>
      <c r="N423" s="365"/>
      <c r="O423" s="365"/>
      <c r="P423" s="365"/>
      <c r="Q423" s="365"/>
      <c r="R423" s="365"/>
      <c r="S423" s="365"/>
      <c r="T423" s="365"/>
      <c r="U423" s="365"/>
      <c r="V423" s="365"/>
      <c r="W423" s="365"/>
      <c r="X423" s="365"/>
      <c r="Y423" s="365"/>
      <c r="Z423" s="365"/>
      <c r="AA423" s="365"/>
      <c r="AB423" s="365"/>
      <c r="AC423" s="365"/>
      <c r="AD423" s="83"/>
    </row>
    <row r="424" spans="1:30" ht="18" customHeight="1">
      <c r="A424" s="90"/>
      <c r="B424" s="107"/>
      <c r="C424" s="108"/>
      <c r="D424" s="42"/>
      <c r="E424" s="42" t="s">
        <v>502</v>
      </c>
      <c r="F424" s="42" t="s">
        <v>156</v>
      </c>
      <c r="G424" s="170">
        <v>2</v>
      </c>
      <c r="H424" s="144"/>
      <c r="I424" s="157">
        <v>15</v>
      </c>
      <c r="J424" s="106">
        <v>40</v>
      </c>
      <c r="K424" s="87">
        <f t="shared" si="23"/>
        <v>0</v>
      </c>
      <c r="L424" s="87">
        <f t="shared" si="24"/>
        <v>1.2</v>
      </c>
      <c r="M424" s="46">
        <f t="shared" si="25"/>
        <v>13.5</v>
      </c>
      <c r="N424" s="365"/>
      <c r="O424" s="365"/>
      <c r="P424" s="365"/>
      <c r="Q424" s="365"/>
      <c r="R424" s="365"/>
      <c r="S424" s="365"/>
      <c r="T424" s="365"/>
      <c r="U424" s="365"/>
      <c r="V424" s="365"/>
      <c r="W424" s="365"/>
      <c r="X424" s="365"/>
      <c r="Y424" s="365"/>
      <c r="Z424" s="365"/>
      <c r="AA424" s="365"/>
      <c r="AB424" s="365"/>
      <c r="AC424" s="365"/>
      <c r="AD424" s="83"/>
    </row>
    <row r="425" spans="1:30" ht="18" customHeight="1">
      <c r="A425" s="90"/>
      <c r="B425" s="63"/>
      <c r="C425" s="108"/>
      <c r="D425" s="42"/>
      <c r="E425" s="43" t="s">
        <v>503</v>
      </c>
      <c r="F425" s="42" t="s">
        <v>156</v>
      </c>
      <c r="G425" s="170">
        <v>2</v>
      </c>
      <c r="H425" s="144"/>
      <c r="I425" s="157">
        <v>15</v>
      </c>
      <c r="J425" s="106">
        <v>40</v>
      </c>
      <c r="K425" s="87">
        <f t="shared" si="23"/>
        <v>0</v>
      </c>
      <c r="L425" s="87">
        <f t="shared" si="24"/>
        <v>1.2</v>
      </c>
      <c r="M425" s="46">
        <f t="shared" si="25"/>
        <v>13.5</v>
      </c>
      <c r="N425" s="365"/>
      <c r="O425" s="365"/>
      <c r="P425" s="365"/>
      <c r="Q425" s="365"/>
      <c r="R425" s="365"/>
      <c r="S425" s="365"/>
      <c r="T425" s="365"/>
      <c r="U425" s="365"/>
      <c r="V425" s="365"/>
      <c r="W425" s="365"/>
      <c r="X425" s="365"/>
      <c r="Y425" s="365"/>
      <c r="Z425" s="365"/>
      <c r="AA425" s="365"/>
      <c r="AB425" s="365"/>
      <c r="AC425" s="365"/>
      <c r="AD425" s="83"/>
    </row>
    <row r="426" spans="1:30" s="225" customFormat="1" ht="18" customHeight="1">
      <c r="A426" s="121"/>
      <c r="B426" s="63"/>
      <c r="C426" s="108"/>
      <c r="D426" s="42"/>
      <c r="E426" s="43" t="s">
        <v>447</v>
      </c>
      <c r="F426" s="44" t="s">
        <v>446</v>
      </c>
      <c r="G426" s="170">
        <v>2</v>
      </c>
      <c r="H426" s="144">
        <v>15</v>
      </c>
      <c r="I426" s="157">
        <v>60</v>
      </c>
      <c r="J426" s="106"/>
      <c r="K426" s="87">
        <f t="shared" si="23"/>
        <v>0</v>
      </c>
      <c r="L426" s="87">
        <f t="shared" si="24"/>
        <v>0</v>
      </c>
      <c r="M426" s="46">
        <f t="shared" si="25"/>
        <v>0</v>
      </c>
      <c r="N426" s="380"/>
      <c r="O426" s="380"/>
      <c r="P426" s="380"/>
      <c r="Q426" s="380"/>
      <c r="R426" s="380"/>
      <c r="S426" s="380"/>
      <c r="T426" s="380"/>
      <c r="U426" s="380"/>
      <c r="V426" s="380"/>
      <c r="W426" s="380"/>
      <c r="X426" s="380"/>
      <c r="Y426" s="380"/>
      <c r="Z426" s="380"/>
      <c r="AA426" s="380"/>
      <c r="AB426" s="380"/>
      <c r="AC426" s="380"/>
      <c r="AD426" s="83"/>
    </row>
    <row r="427" spans="1:30" s="225" customFormat="1" ht="18" customHeight="1">
      <c r="A427" s="121"/>
      <c r="B427" s="63"/>
      <c r="C427" s="108"/>
      <c r="D427" s="42"/>
      <c r="E427" s="43" t="s">
        <v>161</v>
      </c>
      <c r="F427" s="44" t="s">
        <v>456</v>
      </c>
      <c r="G427" s="170">
        <v>2</v>
      </c>
      <c r="H427" s="144">
        <v>30</v>
      </c>
      <c r="I427" s="157">
        <v>60</v>
      </c>
      <c r="J427" s="106">
        <v>40</v>
      </c>
      <c r="K427" s="87">
        <f t="shared" si="23"/>
        <v>1.2</v>
      </c>
      <c r="L427" s="87">
        <f t="shared" si="24"/>
        <v>1.2</v>
      </c>
      <c r="M427" s="46">
        <f t="shared" si="25"/>
        <v>90</v>
      </c>
      <c r="N427" s="380"/>
      <c r="O427" s="380"/>
      <c r="P427" s="380"/>
      <c r="Q427" s="380"/>
      <c r="R427" s="380"/>
      <c r="S427" s="380"/>
      <c r="T427" s="380"/>
      <c r="U427" s="380"/>
      <c r="V427" s="380"/>
      <c r="W427" s="380"/>
      <c r="X427" s="380"/>
      <c r="Y427" s="380"/>
      <c r="Z427" s="380"/>
      <c r="AA427" s="380"/>
      <c r="AB427" s="380"/>
      <c r="AC427" s="380"/>
      <c r="AD427" s="83"/>
    </row>
    <row r="428" spans="1:30" ht="18" customHeight="1">
      <c r="A428" s="104">
        <v>22</v>
      </c>
      <c r="B428" s="60" t="s">
        <v>117</v>
      </c>
      <c r="C428" s="61" t="s">
        <v>118</v>
      </c>
      <c r="D428" s="42">
        <v>21100012203</v>
      </c>
      <c r="E428" s="43" t="s">
        <v>176</v>
      </c>
      <c r="F428" s="44" t="s">
        <v>319</v>
      </c>
      <c r="G428" s="111">
        <v>1</v>
      </c>
      <c r="H428" s="140">
        <v>30</v>
      </c>
      <c r="I428" s="140"/>
      <c r="J428" s="106">
        <v>63</v>
      </c>
      <c r="K428" s="87">
        <f t="shared" si="23"/>
        <v>1.3</v>
      </c>
      <c r="L428" s="87">
        <f t="shared" si="24"/>
        <v>0</v>
      </c>
      <c r="M428" s="46">
        <f t="shared" si="25"/>
        <v>39</v>
      </c>
      <c r="N428" s="396">
        <v>67.5</v>
      </c>
      <c r="O428" s="383"/>
      <c r="P428" s="381">
        <f>SUM(M428:M449)+N428+O428</f>
        <v>821.8</v>
      </c>
      <c r="Q428" s="383">
        <v>0</v>
      </c>
      <c r="R428" s="381">
        <v>56</v>
      </c>
      <c r="S428" s="387">
        <v>450</v>
      </c>
      <c r="T428" s="383">
        <v>450</v>
      </c>
      <c r="U428" s="387">
        <v>112</v>
      </c>
      <c r="V428" s="385">
        <v>112</v>
      </c>
      <c r="W428" s="387">
        <v>56</v>
      </c>
      <c r="X428" s="383">
        <v>56</v>
      </c>
      <c r="Y428" s="381">
        <f>ROUND((P428-T428),1)</f>
        <v>371.8</v>
      </c>
      <c r="Z428" s="379">
        <f>IF(OR(SUM(V428:V449)="",SUM(Q428:Q449)=""),0,IF(OR(SUM(U428:U449)=320,SUM(V428:V449)&gt;0),ROUND((SUM(Q428:Q449)-SUM(V428:V449)),1),0))</f>
        <v>-112</v>
      </c>
      <c r="AA428" s="379">
        <f>IF(OR(SUM(X428:X449)="",SUM(R428:R449)=""),0,IF(OR(SUM(W428:W449)=160,SUM(X428:X449)&gt;0),ROUND((SUM(R428:R449)-SUM(X428:X449)),1),0))</f>
        <v>0</v>
      </c>
      <c r="AB428" s="390"/>
      <c r="AC428" s="392">
        <f>SUM(Y428:AA449)</f>
        <v>259.8</v>
      </c>
      <c r="AD428" s="83"/>
    </row>
    <row r="429" spans="1:30" ht="18" customHeight="1">
      <c r="A429" s="90"/>
      <c r="B429" s="107"/>
      <c r="C429" s="108"/>
      <c r="D429" s="42">
        <v>21100012203</v>
      </c>
      <c r="E429" s="43" t="s">
        <v>176</v>
      </c>
      <c r="F429" s="44" t="s">
        <v>319</v>
      </c>
      <c r="G429" s="111">
        <v>1</v>
      </c>
      <c r="H429" s="144"/>
      <c r="I429" s="144">
        <v>30</v>
      </c>
      <c r="J429" s="106">
        <v>31</v>
      </c>
      <c r="K429" s="87">
        <f t="shared" si="23"/>
        <v>0</v>
      </c>
      <c r="L429" s="87">
        <f t="shared" si="24"/>
        <v>1.1000000000000001</v>
      </c>
      <c r="M429" s="46">
        <f t="shared" si="25"/>
        <v>24.8</v>
      </c>
      <c r="N429" s="365"/>
      <c r="O429" s="365"/>
      <c r="P429" s="365"/>
      <c r="Q429" s="365"/>
      <c r="R429" s="365"/>
      <c r="S429" s="365"/>
      <c r="T429" s="365"/>
      <c r="U429" s="365"/>
      <c r="V429" s="365"/>
      <c r="W429" s="365"/>
      <c r="X429" s="365"/>
      <c r="Y429" s="365"/>
      <c r="Z429" s="365"/>
      <c r="AA429" s="365"/>
      <c r="AB429" s="365"/>
      <c r="AC429" s="365"/>
      <c r="AD429" s="83"/>
    </row>
    <row r="430" spans="1:30" ht="18" customHeight="1">
      <c r="A430" s="90"/>
      <c r="B430" s="107"/>
      <c r="C430" s="108"/>
      <c r="D430" s="42">
        <v>21100012203</v>
      </c>
      <c r="E430" s="43" t="s">
        <v>176</v>
      </c>
      <c r="F430" s="44" t="s">
        <v>319</v>
      </c>
      <c r="G430" s="111">
        <v>1</v>
      </c>
      <c r="H430" s="144"/>
      <c r="I430" s="144">
        <v>30</v>
      </c>
      <c r="J430" s="106">
        <v>32</v>
      </c>
      <c r="K430" s="87">
        <f t="shared" si="23"/>
        <v>0</v>
      </c>
      <c r="L430" s="87">
        <f t="shared" si="24"/>
        <v>1.1000000000000001</v>
      </c>
      <c r="M430" s="46">
        <f t="shared" si="25"/>
        <v>24.8</v>
      </c>
      <c r="N430" s="365"/>
      <c r="O430" s="365"/>
      <c r="P430" s="365"/>
      <c r="Q430" s="365"/>
      <c r="R430" s="365"/>
      <c r="S430" s="365"/>
      <c r="T430" s="365"/>
      <c r="U430" s="365"/>
      <c r="V430" s="365"/>
      <c r="W430" s="365"/>
      <c r="X430" s="365"/>
      <c r="Y430" s="365"/>
      <c r="Z430" s="365"/>
      <c r="AA430" s="365"/>
      <c r="AB430" s="365"/>
      <c r="AC430" s="365"/>
      <c r="AD430" s="83"/>
    </row>
    <row r="431" spans="1:30" ht="18" customHeight="1">
      <c r="A431" s="90"/>
      <c r="B431" s="107"/>
      <c r="C431" s="108"/>
      <c r="D431" s="42">
        <v>71400135503</v>
      </c>
      <c r="E431" s="43" t="s">
        <v>176</v>
      </c>
      <c r="F431" s="44" t="s">
        <v>320</v>
      </c>
      <c r="G431" s="111">
        <v>1</v>
      </c>
      <c r="H431" s="144">
        <v>30</v>
      </c>
      <c r="I431" s="144"/>
      <c r="J431" s="106">
        <v>63</v>
      </c>
      <c r="K431" s="87">
        <f t="shared" si="23"/>
        <v>1.3</v>
      </c>
      <c r="L431" s="87">
        <f t="shared" si="24"/>
        <v>0</v>
      </c>
      <c r="M431" s="46">
        <f t="shared" si="25"/>
        <v>39</v>
      </c>
      <c r="N431" s="365"/>
      <c r="O431" s="365"/>
      <c r="P431" s="365"/>
      <c r="Q431" s="365"/>
      <c r="R431" s="365"/>
      <c r="S431" s="365"/>
      <c r="T431" s="365"/>
      <c r="U431" s="365"/>
      <c r="V431" s="365"/>
      <c r="W431" s="365"/>
      <c r="X431" s="365"/>
      <c r="Y431" s="365"/>
      <c r="Z431" s="365"/>
      <c r="AA431" s="365"/>
      <c r="AB431" s="365"/>
      <c r="AC431" s="365"/>
      <c r="AD431" s="83"/>
    </row>
    <row r="432" spans="1:30" ht="18" customHeight="1">
      <c r="A432" s="90"/>
      <c r="B432" s="107"/>
      <c r="C432" s="108"/>
      <c r="D432" s="42">
        <v>71400135503</v>
      </c>
      <c r="E432" s="43" t="s">
        <v>176</v>
      </c>
      <c r="F432" s="44" t="s">
        <v>320</v>
      </c>
      <c r="G432" s="111">
        <v>1</v>
      </c>
      <c r="H432" s="144"/>
      <c r="I432" s="144">
        <v>30</v>
      </c>
      <c r="J432" s="106">
        <v>31</v>
      </c>
      <c r="K432" s="87">
        <f t="shared" si="23"/>
        <v>0</v>
      </c>
      <c r="L432" s="87">
        <f t="shared" si="24"/>
        <v>1.1000000000000001</v>
      </c>
      <c r="M432" s="46">
        <f t="shared" si="25"/>
        <v>24.8</v>
      </c>
      <c r="N432" s="365"/>
      <c r="O432" s="365"/>
      <c r="P432" s="365"/>
      <c r="Q432" s="365"/>
      <c r="R432" s="365"/>
      <c r="S432" s="365"/>
      <c r="T432" s="365"/>
      <c r="U432" s="365"/>
      <c r="V432" s="365"/>
      <c r="W432" s="365"/>
      <c r="X432" s="365"/>
      <c r="Y432" s="365"/>
      <c r="Z432" s="365"/>
      <c r="AA432" s="365"/>
      <c r="AB432" s="365"/>
      <c r="AC432" s="365"/>
      <c r="AD432" s="83"/>
    </row>
    <row r="433" spans="1:30" ht="18" customHeight="1">
      <c r="A433" s="90"/>
      <c r="B433" s="63"/>
      <c r="C433" s="108"/>
      <c r="D433" s="42">
        <v>71400135503</v>
      </c>
      <c r="E433" s="43" t="s">
        <v>176</v>
      </c>
      <c r="F433" s="44" t="s">
        <v>320</v>
      </c>
      <c r="G433" s="111">
        <v>1</v>
      </c>
      <c r="H433" s="144"/>
      <c r="I433" s="144">
        <v>30</v>
      </c>
      <c r="J433" s="106">
        <v>32</v>
      </c>
      <c r="K433" s="87">
        <f t="shared" si="23"/>
        <v>0</v>
      </c>
      <c r="L433" s="87">
        <f t="shared" si="24"/>
        <v>1.1000000000000001</v>
      </c>
      <c r="M433" s="46">
        <f t="shared" si="25"/>
        <v>24.8</v>
      </c>
      <c r="N433" s="365"/>
      <c r="O433" s="365"/>
      <c r="P433" s="365"/>
      <c r="Q433" s="365"/>
      <c r="R433" s="365"/>
      <c r="S433" s="365"/>
      <c r="T433" s="365"/>
      <c r="U433" s="365"/>
      <c r="V433" s="365"/>
      <c r="W433" s="365"/>
      <c r="X433" s="365"/>
      <c r="Y433" s="365"/>
      <c r="Z433" s="365"/>
      <c r="AA433" s="365"/>
      <c r="AB433" s="365"/>
      <c r="AC433" s="365"/>
      <c r="AD433" s="83"/>
    </row>
    <row r="434" spans="1:30" ht="16.5" customHeight="1">
      <c r="A434" s="90"/>
      <c r="B434" s="107"/>
      <c r="C434" s="108"/>
      <c r="D434" s="42">
        <v>71400135501</v>
      </c>
      <c r="E434" s="43" t="s">
        <v>176</v>
      </c>
      <c r="F434" s="44" t="s">
        <v>321</v>
      </c>
      <c r="G434" s="111">
        <v>1</v>
      </c>
      <c r="H434" s="144">
        <v>28</v>
      </c>
      <c r="I434" s="144"/>
      <c r="J434" s="106">
        <v>72</v>
      </c>
      <c r="K434" s="87">
        <f t="shared" si="23"/>
        <v>1.3</v>
      </c>
      <c r="L434" s="87">
        <f t="shared" si="24"/>
        <v>0</v>
      </c>
      <c r="M434" s="46">
        <f t="shared" si="25"/>
        <v>36.4</v>
      </c>
      <c r="N434" s="365"/>
      <c r="O434" s="365"/>
      <c r="P434" s="365"/>
      <c r="Q434" s="365"/>
      <c r="R434" s="365"/>
      <c r="S434" s="365"/>
      <c r="T434" s="365"/>
      <c r="U434" s="365"/>
      <c r="V434" s="365"/>
      <c r="W434" s="365"/>
      <c r="X434" s="365"/>
      <c r="Y434" s="365"/>
      <c r="Z434" s="365"/>
      <c r="AA434" s="365"/>
      <c r="AB434" s="365"/>
      <c r="AC434" s="365"/>
      <c r="AD434" s="83"/>
    </row>
    <row r="435" spans="1:30" ht="16.5" customHeight="1">
      <c r="A435" s="90"/>
      <c r="B435" s="107"/>
      <c r="C435" s="108"/>
      <c r="D435" s="42">
        <v>71400135501</v>
      </c>
      <c r="E435" s="43" t="s">
        <v>176</v>
      </c>
      <c r="F435" s="44" t="s">
        <v>321</v>
      </c>
      <c r="G435" s="111">
        <v>1</v>
      </c>
      <c r="H435" s="144">
        <v>2</v>
      </c>
      <c r="I435" s="144"/>
      <c r="J435" s="106">
        <v>36</v>
      </c>
      <c r="K435" s="87">
        <f t="shared" si="23"/>
        <v>1.2</v>
      </c>
      <c r="L435" s="87">
        <f t="shared" si="24"/>
        <v>0</v>
      </c>
      <c r="M435" s="46">
        <f t="shared" si="25"/>
        <v>2.4</v>
      </c>
      <c r="N435" s="365"/>
      <c r="O435" s="365"/>
      <c r="P435" s="365"/>
      <c r="Q435" s="365"/>
      <c r="R435" s="365"/>
      <c r="S435" s="365"/>
      <c r="T435" s="365"/>
      <c r="U435" s="365"/>
      <c r="V435" s="365"/>
      <c r="W435" s="365"/>
      <c r="X435" s="365"/>
      <c r="Y435" s="365"/>
      <c r="Z435" s="365"/>
      <c r="AA435" s="365"/>
      <c r="AB435" s="365"/>
      <c r="AC435" s="365"/>
      <c r="AD435" s="83"/>
    </row>
    <row r="436" spans="1:30" ht="16.5" customHeight="1">
      <c r="A436" s="90"/>
      <c r="B436" s="107"/>
      <c r="C436" s="108"/>
      <c r="D436" s="42">
        <v>71400135501</v>
      </c>
      <c r="E436" s="43" t="s">
        <v>176</v>
      </c>
      <c r="F436" s="44" t="s">
        <v>321</v>
      </c>
      <c r="G436" s="111">
        <v>1</v>
      </c>
      <c r="H436" s="144"/>
      <c r="I436" s="144">
        <v>30</v>
      </c>
      <c r="J436" s="106">
        <v>36</v>
      </c>
      <c r="K436" s="87">
        <f t="shared" si="23"/>
        <v>0</v>
      </c>
      <c r="L436" s="87">
        <f t="shared" si="24"/>
        <v>1.2</v>
      </c>
      <c r="M436" s="46">
        <f t="shared" si="25"/>
        <v>27</v>
      </c>
      <c r="N436" s="365"/>
      <c r="O436" s="365"/>
      <c r="P436" s="365"/>
      <c r="Q436" s="365"/>
      <c r="R436" s="365"/>
      <c r="S436" s="365"/>
      <c r="T436" s="365"/>
      <c r="U436" s="365"/>
      <c r="V436" s="365"/>
      <c r="W436" s="365"/>
      <c r="X436" s="365"/>
      <c r="Y436" s="365"/>
      <c r="Z436" s="365"/>
      <c r="AA436" s="365"/>
      <c r="AB436" s="365"/>
      <c r="AC436" s="365"/>
      <c r="AD436" s="83"/>
    </row>
    <row r="437" spans="1:30" ht="16.5" customHeight="1">
      <c r="A437" s="121"/>
      <c r="B437" s="107"/>
      <c r="C437" s="108"/>
      <c r="D437" s="42">
        <v>21100138701</v>
      </c>
      <c r="E437" s="43" t="s">
        <v>322</v>
      </c>
      <c r="F437" s="44" t="s">
        <v>323</v>
      </c>
      <c r="G437" s="111">
        <v>1</v>
      </c>
      <c r="H437" s="144">
        <v>30</v>
      </c>
      <c r="I437" s="144">
        <v>30</v>
      </c>
      <c r="J437" s="106">
        <v>53</v>
      </c>
      <c r="K437" s="87">
        <f t="shared" si="23"/>
        <v>1.2</v>
      </c>
      <c r="L437" s="87">
        <f t="shared" si="24"/>
        <v>1.2</v>
      </c>
      <c r="M437" s="46">
        <f t="shared" si="25"/>
        <v>63</v>
      </c>
      <c r="N437" s="380"/>
      <c r="O437" s="380"/>
      <c r="P437" s="380"/>
      <c r="Q437" s="380"/>
      <c r="R437" s="380"/>
      <c r="S437" s="380"/>
      <c r="T437" s="380"/>
      <c r="U437" s="380"/>
      <c r="V437" s="380"/>
      <c r="W437" s="380"/>
      <c r="X437" s="380"/>
      <c r="Y437" s="380"/>
      <c r="Z437" s="380"/>
      <c r="AA437" s="380"/>
      <c r="AB437" s="380"/>
      <c r="AC437" s="380"/>
      <c r="AD437" s="83"/>
    </row>
    <row r="438" spans="1:30" ht="16.5" customHeight="1">
      <c r="A438" s="121"/>
      <c r="B438" s="107"/>
      <c r="C438" s="108"/>
      <c r="D438" s="42">
        <v>21100150001</v>
      </c>
      <c r="E438" s="43" t="s">
        <v>340</v>
      </c>
      <c r="F438" s="44" t="s">
        <v>324</v>
      </c>
      <c r="G438" s="111">
        <v>1</v>
      </c>
      <c r="H438" s="144">
        <v>26</v>
      </c>
      <c r="I438" s="144">
        <v>26</v>
      </c>
      <c r="J438" s="106">
        <v>32</v>
      </c>
      <c r="K438" s="87">
        <f t="shared" si="23"/>
        <v>1</v>
      </c>
      <c r="L438" s="87">
        <f t="shared" si="24"/>
        <v>1.1000000000000001</v>
      </c>
      <c r="M438" s="46">
        <f t="shared" si="25"/>
        <v>47.5</v>
      </c>
      <c r="N438" s="380"/>
      <c r="O438" s="380"/>
      <c r="P438" s="380"/>
      <c r="Q438" s="380"/>
      <c r="R438" s="380"/>
      <c r="S438" s="380"/>
      <c r="T438" s="380"/>
      <c r="U438" s="380"/>
      <c r="V438" s="380"/>
      <c r="W438" s="380"/>
      <c r="X438" s="380"/>
      <c r="Y438" s="380"/>
      <c r="Z438" s="380"/>
      <c r="AA438" s="380"/>
      <c r="AB438" s="380"/>
      <c r="AC438" s="380"/>
      <c r="AD438" s="83"/>
    </row>
    <row r="439" spans="1:30" ht="16.5" customHeight="1">
      <c r="A439" s="121"/>
      <c r="B439" s="107"/>
      <c r="C439" s="108"/>
      <c r="D439" s="42">
        <v>21100150002</v>
      </c>
      <c r="E439" s="43" t="s">
        <v>340</v>
      </c>
      <c r="F439" s="44" t="s">
        <v>325</v>
      </c>
      <c r="G439" s="111">
        <v>1</v>
      </c>
      <c r="H439" s="144">
        <v>24</v>
      </c>
      <c r="I439" s="144">
        <v>26</v>
      </c>
      <c r="J439" s="106">
        <v>28</v>
      </c>
      <c r="K439" s="87">
        <f t="shared" si="23"/>
        <v>1</v>
      </c>
      <c r="L439" s="87">
        <f t="shared" si="24"/>
        <v>1</v>
      </c>
      <c r="M439" s="46">
        <f t="shared" si="25"/>
        <v>43.5</v>
      </c>
      <c r="N439" s="380"/>
      <c r="O439" s="380"/>
      <c r="P439" s="380"/>
      <c r="Q439" s="380"/>
      <c r="R439" s="380"/>
      <c r="S439" s="380"/>
      <c r="T439" s="380"/>
      <c r="U439" s="380"/>
      <c r="V439" s="380"/>
      <c r="W439" s="380"/>
      <c r="X439" s="380"/>
      <c r="Y439" s="380"/>
      <c r="Z439" s="380"/>
      <c r="AA439" s="380"/>
      <c r="AB439" s="380"/>
      <c r="AC439" s="380"/>
      <c r="AD439" s="83"/>
    </row>
    <row r="440" spans="1:30" ht="16.5" customHeight="1">
      <c r="A440" s="90"/>
      <c r="B440" s="107"/>
      <c r="C440" s="108"/>
      <c r="D440" s="42">
        <v>41000010801</v>
      </c>
      <c r="E440" s="43" t="s">
        <v>340</v>
      </c>
      <c r="F440" s="44" t="s">
        <v>326</v>
      </c>
      <c r="G440" s="111">
        <v>1</v>
      </c>
      <c r="H440" s="144">
        <v>13</v>
      </c>
      <c r="I440" s="144">
        <v>26</v>
      </c>
      <c r="J440" s="106">
        <v>27</v>
      </c>
      <c r="K440" s="87">
        <f t="shared" si="23"/>
        <v>1</v>
      </c>
      <c r="L440" s="87">
        <f t="shared" si="24"/>
        <v>1</v>
      </c>
      <c r="M440" s="46">
        <f t="shared" si="25"/>
        <v>32.5</v>
      </c>
      <c r="N440" s="365"/>
      <c r="O440" s="365"/>
      <c r="P440" s="365"/>
      <c r="Q440" s="365"/>
      <c r="R440" s="365"/>
      <c r="S440" s="365"/>
      <c r="T440" s="365"/>
      <c r="U440" s="365"/>
      <c r="V440" s="365"/>
      <c r="W440" s="365"/>
      <c r="X440" s="365"/>
      <c r="Y440" s="365"/>
      <c r="Z440" s="365"/>
      <c r="AA440" s="365"/>
      <c r="AB440" s="365"/>
      <c r="AC440" s="365"/>
      <c r="AD440" s="83"/>
    </row>
    <row r="441" spans="1:30" ht="18" customHeight="1">
      <c r="A441" s="90"/>
      <c r="B441" s="107"/>
      <c r="C441" s="108"/>
      <c r="D441" s="42">
        <v>21100149901</v>
      </c>
      <c r="E441" s="43" t="s">
        <v>327</v>
      </c>
      <c r="F441" s="44" t="s">
        <v>324</v>
      </c>
      <c r="G441" s="111">
        <v>1</v>
      </c>
      <c r="H441" s="144">
        <v>45</v>
      </c>
      <c r="I441" s="144">
        <v>30</v>
      </c>
      <c r="J441" s="106">
        <v>32</v>
      </c>
      <c r="K441" s="87">
        <f t="shared" si="23"/>
        <v>1</v>
      </c>
      <c r="L441" s="87">
        <f t="shared" si="24"/>
        <v>1.1000000000000001</v>
      </c>
      <c r="M441" s="46">
        <f t="shared" si="25"/>
        <v>69.8</v>
      </c>
      <c r="N441" s="365"/>
      <c r="O441" s="365"/>
      <c r="P441" s="365"/>
      <c r="Q441" s="365"/>
      <c r="R441" s="365"/>
      <c r="S441" s="365"/>
      <c r="T441" s="365"/>
      <c r="U441" s="365"/>
      <c r="V441" s="365"/>
      <c r="W441" s="365"/>
      <c r="X441" s="365"/>
      <c r="Y441" s="365"/>
      <c r="Z441" s="365"/>
      <c r="AA441" s="365"/>
      <c r="AB441" s="365"/>
      <c r="AC441" s="365"/>
      <c r="AD441" s="83"/>
    </row>
    <row r="442" spans="1:30" ht="18" customHeight="1">
      <c r="A442" s="90"/>
      <c r="B442" s="107"/>
      <c r="C442" s="108"/>
      <c r="D442" s="42">
        <v>21100149902</v>
      </c>
      <c r="E442" s="43" t="s">
        <v>327</v>
      </c>
      <c r="F442" s="44" t="s">
        <v>325</v>
      </c>
      <c r="G442" s="170">
        <v>1</v>
      </c>
      <c r="H442" s="144">
        <v>45</v>
      </c>
      <c r="I442" s="157">
        <v>30</v>
      </c>
      <c r="J442" s="106">
        <v>28</v>
      </c>
      <c r="K442" s="87">
        <f t="shared" si="23"/>
        <v>1</v>
      </c>
      <c r="L442" s="87">
        <f t="shared" si="24"/>
        <v>1</v>
      </c>
      <c r="M442" s="46">
        <f t="shared" si="25"/>
        <v>67.5</v>
      </c>
      <c r="N442" s="365"/>
      <c r="O442" s="365"/>
      <c r="P442" s="365"/>
      <c r="Q442" s="365"/>
      <c r="R442" s="365"/>
      <c r="S442" s="365"/>
      <c r="T442" s="365"/>
      <c r="U442" s="365"/>
      <c r="V442" s="365"/>
      <c r="W442" s="365"/>
      <c r="X442" s="365"/>
      <c r="Y442" s="365"/>
      <c r="Z442" s="365"/>
      <c r="AA442" s="365"/>
      <c r="AB442" s="365"/>
      <c r="AC442" s="365"/>
      <c r="AD442" s="83"/>
    </row>
    <row r="443" spans="1:30" ht="18" customHeight="1">
      <c r="A443" s="90"/>
      <c r="B443" s="107"/>
      <c r="C443" s="108"/>
      <c r="D443" s="42"/>
      <c r="E443" s="43" t="s">
        <v>328</v>
      </c>
      <c r="F443" s="184" t="s">
        <v>325</v>
      </c>
      <c r="G443" s="170"/>
      <c r="H443" s="144"/>
      <c r="I443" s="157"/>
      <c r="J443" s="106"/>
      <c r="K443" s="87">
        <f t="shared" si="23"/>
        <v>0</v>
      </c>
      <c r="L443" s="87">
        <f t="shared" si="24"/>
        <v>0</v>
      </c>
      <c r="M443" s="46">
        <f t="shared" si="25"/>
        <v>0</v>
      </c>
      <c r="N443" s="365"/>
      <c r="O443" s="365"/>
      <c r="P443" s="365"/>
      <c r="Q443" s="365"/>
      <c r="R443" s="365"/>
      <c r="S443" s="365"/>
      <c r="T443" s="365"/>
      <c r="U443" s="365"/>
      <c r="V443" s="365"/>
      <c r="W443" s="365"/>
      <c r="X443" s="365"/>
      <c r="Y443" s="365"/>
      <c r="Z443" s="365"/>
      <c r="AA443" s="365"/>
      <c r="AB443" s="365"/>
      <c r="AC443" s="365"/>
      <c r="AD443" s="83"/>
    </row>
    <row r="444" spans="1:30" ht="18" customHeight="1">
      <c r="A444" s="90"/>
      <c r="B444" s="107"/>
      <c r="C444" s="108"/>
      <c r="D444" s="42"/>
      <c r="E444" s="43" t="s">
        <v>322</v>
      </c>
      <c r="F444" s="44" t="s">
        <v>163</v>
      </c>
      <c r="G444" s="170">
        <v>1</v>
      </c>
      <c r="H444" s="144">
        <v>15</v>
      </c>
      <c r="I444" s="157">
        <v>30</v>
      </c>
      <c r="J444" s="106">
        <v>10</v>
      </c>
      <c r="K444" s="87">
        <f t="shared" si="23"/>
        <v>1</v>
      </c>
      <c r="L444" s="87">
        <f t="shared" si="24"/>
        <v>1</v>
      </c>
      <c r="M444" s="46">
        <f t="shared" si="25"/>
        <v>37.5</v>
      </c>
      <c r="N444" s="365"/>
      <c r="O444" s="365"/>
      <c r="P444" s="365"/>
      <c r="Q444" s="365"/>
      <c r="R444" s="365"/>
      <c r="S444" s="365"/>
      <c r="T444" s="365"/>
      <c r="U444" s="365"/>
      <c r="V444" s="365"/>
      <c r="W444" s="365"/>
      <c r="X444" s="365"/>
      <c r="Y444" s="365"/>
      <c r="Z444" s="365"/>
      <c r="AA444" s="365"/>
      <c r="AB444" s="365"/>
      <c r="AC444" s="365"/>
      <c r="AD444" s="83"/>
    </row>
    <row r="445" spans="1:30" s="225" customFormat="1" ht="18" customHeight="1">
      <c r="A445" s="121"/>
      <c r="B445" s="107"/>
      <c r="C445" s="108"/>
      <c r="D445" s="42"/>
      <c r="E445" s="43" t="s">
        <v>322</v>
      </c>
      <c r="F445" s="44" t="s">
        <v>235</v>
      </c>
      <c r="G445" s="170">
        <v>1</v>
      </c>
      <c r="H445" s="144">
        <v>15</v>
      </c>
      <c r="I445" s="157"/>
      <c r="J445" s="106">
        <v>10</v>
      </c>
      <c r="K445" s="87">
        <f t="shared" si="23"/>
        <v>1</v>
      </c>
      <c r="L445" s="87">
        <f t="shared" si="24"/>
        <v>0</v>
      </c>
      <c r="M445" s="46">
        <f t="shared" si="25"/>
        <v>15</v>
      </c>
      <c r="N445" s="380"/>
      <c r="O445" s="380"/>
      <c r="P445" s="380"/>
      <c r="Q445" s="380"/>
      <c r="R445" s="380"/>
      <c r="S445" s="380"/>
      <c r="T445" s="380"/>
      <c r="U445" s="380"/>
      <c r="V445" s="380"/>
      <c r="W445" s="380"/>
      <c r="X445" s="380"/>
      <c r="Y445" s="380"/>
      <c r="Z445" s="380"/>
      <c r="AA445" s="380"/>
      <c r="AB445" s="380"/>
      <c r="AC445" s="380"/>
      <c r="AD445" s="83"/>
    </row>
    <row r="446" spans="1:30" s="225" customFormat="1" ht="18" customHeight="1">
      <c r="A446" s="121"/>
      <c r="B446" s="107"/>
      <c r="C446" s="108"/>
      <c r="D446" s="42"/>
      <c r="E446" s="43" t="s">
        <v>504</v>
      </c>
      <c r="F446" s="44" t="s">
        <v>235</v>
      </c>
      <c r="G446" s="170">
        <v>1</v>
      </c>
      <c r="H446" s="144"/>
      <c r="I446" s="157">
        <v>30</v>
      </c>
      <c r="J446" s="106">
        <v>10</v>
      </c>
      <c r="K446" s="87">
        <f t="shared" si="23"/>
        <v>0</v>
      </c>
      <c r="L446" s="87">
        <f t="shared" si="24"/>
        <v>1</v>
      </c>
      <c r="M446" s="46">
        <f t="shared" si="25"/>
        <v>22.5</v>
      </c>
      <c r="N446" s="380"/>
      <c r="O446" s="380"/>
      <c r="P446" s="380"/>
      <c r="Q446" s="380"/>
      <c r="R446" s="380"/>
      <c r="S446" s="380"/>
      <c r="T446" s="380"/>
      <c r="U446" s="380"/>
      <c r="V446" s="380"/>
      <c r="W446" s="380"/>
      <c r="X446" s="380"/>
      <c r="Y446" s="380"/>
      <c r="Z446" s="380"/>
      <c r="AA446" s="380"/>
      <c r="AB446" s="380"/>
      <c r="AC446" s="380"/>
      <c r="AD446" s="83"/>
    </row>
    <row r="447" spans="1:30" s="225" customFormat="1" ht="18" customHeight="1">
      <c r="A447" s="121"/>
      <c r="B447" s="107"/>
      <c r="C447" s="108"/>
      <c r="D447" s="42"/>
      <c r="E447" s="43" t="s">
        <v>505</v>
      </c>
      <c r="F447" s="44" t="s">
        <v>235</v>
      </c>
      <c r="G447" s="170">
        <v>1</v>
      </c>
      <c r="H447" s="144"/>
      <c r="I447" s="157">
        <v>30</v>
      </c>
      <c r="J447" s="106">
        <v>10</v>
      </c>
      <c r="K447" s="87">
        <f t="shared" si="23"/>
        <v>0</v>
      </c>
      <c r="L447" s="87">
        <f t="shared" si="24"/>
        <v>1</v>
      </c>
      <c r="M447" s="46">
        <f t="shared" si="25"/>
        <v>22.5</v>
      </c>
      <c r="N447" s="380"/>
      <c r="O447" s="380"/>
      <c r="P447" s="380"/>
      <c r="Q447" s="380"/>
      <c r="R447" s="380"/>
      <c r="S447" s="380"/>
      <c r="T447" s="380"/>
      <c r="U447" s="380"/>
      <c r="V447" s="380"/>
      <c r="W447" s="380"/>
      <c r="X447" s="380"/>
      <c r="Y447" s="380"/>
      <c r="Z447" s="380"/>
      <c r="AA447" s="380"/>
      <c r="AB447" s="380"/>
      <c r="AC447" s="380"/>
      <c r="AD447" s="83"/>
    </row>
    <row r="448" spans="1:30" s="225" customFormat="1" ht="18" customHeight="1">
      <c r="A448" s="121"/>
      <c r="B448" s="107"/>
      <c r="C448" s="108"/>
      <c r="D448" s="42"/>
      <c r="E448" s="43" t="s">
        <v>425</v>
      </c>
      <c r="F448" s="44" t="s">
        <v>202</v>
      </c>
      <c r="G448" s="170">
        <v>2</v>
      </c>
      <c r="H448" s="144">
        <v>15</v>
      </c>
      <c r="I448" s="157">
        <v>30</v>
      </c>
      <c r="J448" s="106">
        <v>40</v>
      </c>
      <c r="K448" s="87">
        <f t="shared" si="23"/>
        <v>1.2</v>
      </c>
      <c r="L448" s="87">
        <f t="shared" si="24"/>
        <v>1.2</v>
      </c>
      <c r="M448" s="46">
        <f t="shared" si="25"/>
        <v>45</v>
      </c>
      <c r="N448" s="380"/>
      <c r="O448" s="380"/>
      <c r="P448" s="380"/>
      <c r="Q448" s="380"/>
      <c r="R448" s="380"/>
      <c r="S448" s="380"/>
      <c r="T448" s="380"/>
      <c r="U448" s="380"/>
      <c r="V448" s="380"/>
      <c r="W448" s="380"/>
      <c r="X448" s="380"/>
      <c r="Y448" s="380"/>
      <c r="Z448" s="380"/>
      <c r="AA448" s="380"/>
      <c r="AB448" s="380"/>
      <c r="AC448" s="380"/>
      <c r="AD448" s="83"/>
    </row>
    <row r="449" spans="1:30" s="225" customFormat="1" ht="18" customHeight="1">
      <c r="A449" s="121"/>
      <c r="B449" s="107"/>
      <c r="C449" s="108"/>
      <c r="D449" s="42"/>
      <c r="E449" s="43" t="s">
        <v>425</v>
      </c>
      <c r="F449" s="44" t="s">
        <v>237</v>
      </c>
      <c r="G449" s="170">
        <v>2</v>
      </c>
      <c r="H449" s="144">
        <v>15</v>
      </c>
      <c r="I449" s="157">
        <v>30</v>
      </c>
      <c r="J449" s="106">
        <v>40</v>
      </c>
      <c r="K449" s="87">
        <f t="shared" si="23"/>
        <v>1.2</v>
      </c>
      <c r="L449" s="87">
        <f t="shared" si="24"/>
        <v>1.2</v>
      </c>
      <c r="M449" s="46">
        <f t="shared" si="25"/>
        <v>45</v>
      </c>
      <c r="N449" s="380"/>
      <c r="O449" s="380"/>
      <c r="P449" s="380"/>
      <c r="Q449" s="380"/>
      <c r="R449" s="380"/>
      <c r="S449" s="380"/>
      <c r="T449" s="380"/>
      <c r="U449" s="380"/>
      <c r="V449" s="380"/>
      <c r="W449" s="380"/>
      <c r="X449" s="380"/>
      <c r="Y449" s="380"/>
      <c r="Z449" s="380"/>
      <c r="AA449" s="380"/>
      <c r="AB449" s="380"/>
      <c r="AC449" s="380"/>
      <c r="AD449" s="83"/>
    </row>
    <row r="450" spans="1:30" ht="18" customHeight="1">
      <c r="A450" s="104">
        <v>23</v>
      </c>
      <c r="B450" s="60" t="s">
        <v>119</v>
      </c>
      <c r="C450" s="61" t="s">
        <v>120</v>
      </c>
      <c r="D450" s="42">
        <v>20200010</v>
      </c>
      <c r="E450" s="43" t="s">
        <v>277</v>
      </c>
      <c r="F450" s="44" t="s">
        <v>202</v>
      </c>
      <c r="G450" s="170">
        <v>1</v>
      </c>
      <c r="H450" s="137">
        <v>15</v>
      </c>
      <c r="I450" s="156">
        <v>30</v>
      </c>
      <c r="J450" s="106">
        <v>37</v>
      </c>
      <c r="K450" s="87">
        <f t="shared" si="23"/>
        <v>1.2</v>
      </c>
      <c r="L450" s="87">
        <f t="shared" si="24"/>
        <v>1.2</v>
      </c>
      <c r="M450" s="46">
        <f t="shared" si="25"/>
        <v>45</v>
      </c>
      <c r="N450" s="396">
        <v>67.5</v>
      </c>
      <c r="O450" s="383"/>
      <c r="P450" s="381">
        <f>SUM(M450:M475)+N450+O450</f>
        <v>1156.8</v>
      </c>
      <c r="Q450" s="383">
        <v>0</v>
      </c>
      <c r="R450" s="381">
        <v>56</v>
      </c>
      <c r="S450" s="387">
        <v>450</v>
      </c>
      <c r="T450" s="383">
        <v>450</v>
      </c>
      <c r="U450" s="387">
        <v>112</v>
      </c>
      <c r="V450" s="385">
        <v>112</v>
      </c>
      <c r="W450" s="387">
        <v>56</v>
      </c>
      <c r="X450" s="383">
        <v>56</v>
      </c>
      <c r="Y450" s="381">
        <f>ROUND((P450-T450),1)</f>
        <v>706.8</v>
      </c>
      <c r="Z450" s="379">
        <f>IF(OR(SUM(V450:V475)="",SUM(Q450:Q475)=""),0,IF(OR(SUM(U450:U475)=320,SUM(V450:V475)&gt;0),ROUND((SUM(Q450:Q475)-SUM(V450:V475)),1),0))</f>
        <v>-112</v>
      </c>
      <c r="AA450" s="379">
        <f>IF(OR(SUM(X450:X475)="",SUM(R450:R475)=""),0,IF(OR(SUM(W450:W475)=160,SUM(X450:X475)&gt;0),ROUND((SUM(R450:R475)-SUM(X450:X475)),1),0))</f>
        <v>0</v>
      </c>
      <c r="AB450" s="390">
        <v>0</v>
      </c>
      <c r="AC450" s="392">
        <f>SUM(Y450:AA475)</f>
        <v>594.79999999999995</v>
      </c>
      <c r="AD450" s="83"/>
    </row>
    <row r="451" spans="1:30" ht="18" customHeight="1">
      <c r="A451" s="90"/>
      <c r="B451" s="107"/>
      <c r="C451" s="108"/>
      <c r="D451" s="42">
        <v>20200010</v>
      </c>
      <c r="E451" s="43" t="s">
        <v>277</v>
      </c>
      <c r="F451" s="44" t="s">
        <v>237</v>
      </c>
      <c r="G451" s="170">
        <v>1</v>
      </c>
      <c r="H451" s="137">
        <v>15</v>
      </c>
      <c r="I451" s="156">
        <v>30</v>
      </c>
      <c r="J451" s="106">
        <v>38</v>
      </c>
      <c r="K451" s="87">
        <f t="shared" si="23"/>
        <v>1.2</v>
      </c>
      <c r="L451" s="87">
        <f t="shared" si="24"/>
        <v>1.2</v>
      </c>
      <c r="M451" s="46">
        <f t="shared" si="25"/>
        <v>45</v>
      </c>
      <c r="N451" s="365"/>
      <c r="O451" s="365"/>
      <c r="P451" s="365"/>
      <c r="Q451" s="365"/>
      <c r="R451" s="365"/>
      <c r="S451" s="365"/>
      <c r="T451" s="365"/>
      <c r="U451" s="365"/>
      <c r="V451" s="365"/>
      <c r="W451" s="365"/>
      <c r="X451" s="365"/>
      <c r="Y451" s="365"/>
      <c r="Z451" s="365"/>
      <c r="AA451" s="365"/>
      <c r="AB451" s="365"/>
      <c r="AC451" s="365"/>
      <c r="AD451" s="83"/>
    </row>
    <row r="452" spans="1:30" ht="18" customHeight="1">
      <c r="A452" s="90"/>
      <c r="B452" s="107"/>
      <c r="C452" s="108"/>
      <c r="D452" s="42">
        <v>20200010601</v>
      </c>
      <c r="E452" s="43" t="s">
        <v>278</v>
      </c>
      <c r="F452" s="44" t="s">
        <v>197</v>
      </c>
      <c r="G452" s="170">
        <v>1</v>
      </c>
      <c r="H452" s="137">
        <v>30</v>
      </c>
      <c r="I452" s="156"/>
      <c r="J452" s="106">
        <v>59</v>
      </c>
      <c r="K452" s="87">
        <f t="shared" si="23"/>
        <v>1.2</v>
      </c>
      <c r="L452" s="87">
        <f t="shared" si="24"/>
        <v>0</v>
      </c>
      <c r="M452" s="46">
        <f t="shared" si="25"/>
        <v>36</v>
      </c>
      <c r="N452" s="365"/>
      <c r="O452" s="365"/>
      <c r="P452" s="365"/>
      <c r="Q452" s="365"/>
      <c r="R452" s="365"/>
      <c r="S452" s="365"/>
      <c r="T452" s="365"/>
      <c r="U452" s="365"/>
      <c r="V452" s="365"/>
      <c r="W452" s="365"/>
      <c r="X452" s="365"/>
      <c r="Y452" s="365"/>
      <c r="Z452" s="365"/>
      <c r="AA452" s="365"/>
      <c r="AB452" s="365"/>
      <c r="AC452" s="365"/>
      <c r="AD452" s="83"/>
    </row>
    <row r="453" spans="1:30" s="225" customFormat="1" ht="18" customHeight="1">
      <c r="A453" s="121"/>
      <c r="B453" s="107"/>
      <c r="C453" s="108"/>
      <c r="D453" s="42">
        <v>20200010601</v>
      </c>
      <c r="E453" s="43" t="s">
        <v>506</v>
      </c>
      <c r="F453" s="44" t="s">
        <v>197</v>
      </c>
      <c r="G453" s="170">
        <v>1</v>
      </c>
      <c r="H453" s="137"/>
      <c r="I453" s="156">
        <v>30</v>
      </c>
      <c r="J453" s="106">
        <v>59</v>
      </c>
      <c r="K453" s="87">
        <f t="shared" ref="K453:K516" si="26">IF(OR(LEFT(E453,2)="ĐA",LEFT(E453,2)="DA",LEFT(E453,5)="Đồ án",LEFT(E453,5)="Đồán ",LEFT(E453,9)="Sinh hoạt",LEFT(E453,9)="sinh hoạt",LEFT(E453,6)="Cố vấn",LEFT(E453,6)="cố vấn",LEFT(E453,4)="cvht",LEFT(E453,4)="CVHT",LEFT(E453,4)="shcn",LEFT(E453,4)="SHCN"),0,(IF(AND(H453&gt;0,J453&gt;0),IF(J453&gt;60,1.3,IF(J453&gt;35,1.2,1)),0)))</f>
        <v>0</v>
      </c>
      <c r="L453" s="87">
        <f t="shared" ref="L453:L516" si="27">IF(OR(LEFT(E453,2)="ĐA",LEFT(E453,2)="DA",LEFT(E453,5)="Đồ án",LEFT(E453,5)="Đồán "),0,IF(AND(J453&gt;0,I453&gt;0),IF(AND(OR(LEFT(E453,4)="GDQP",LEFT(E453,4)="gdqp",LEFT(E453,19)="Giáo dục quốc phòng"),J453&gt;50),1.3,IF(J453&gt;35,1.2,IF(J453&gt;29,1.1,1))),0))</f>
        <v>1.2</v>
      </c>
      <c r="M453" s="46">
        <f t="shared" ref="M453:M516" si="28">ROUND(IF(OR(LEFT(E453,2)="ĐA",LEFT(E453,2)="DA",LEFT(E453,5)="Đồ án",LEFT(E453,5)="Đồán "),J453*0.5,(IF(H453&gt;0,H453*K453,"0")+IF(I453&gt;0,(I453*0.75)*L453,"0"))),1)</f>
        <v>27</v>
      </c>
      <c r="N453" s="380"/>
      <c r="O453" s="380"/>
      <c r="P453" s="380"/>
      <c r="Q453" s="380"/>
      <c r="R453" s="380"/>
      <c r="S453" s="380"/>
      <c r="T453" s="380"/>
      <c r="U453" s="380"/>
      <c r="V453" s="380"/>
      <c r="W453" s="380"/>
      <c r="X453" s="380"/>
      <c r="Y453" s="380"/>
      <c r="Z453" s="380"/>
      <c r="AA453" s="380"/>
      <c r="AB453" s="380"/>
      <c r="AC453" s="380"/>
      <c r="AD453" s="83"/>
    </row>
    <row r="454" spans="1:30" s="225" customFormat="1" ht="18" customHeight="1">
      <c r="A454" s="121"/>
      <c r="B454" s="107"/>
      <c r="C454" s="108"/>
      <c r="D454" s="42">
        <v>20200010601</v>
      </c>
      <c r="E454" s="43" t="s">
        <v>507</v>
      </c>
      <c r="F454" s="44" t="s">
        <v>197</v>
      </c>
      <c r="G454" s="170">
        <v>1</v>
      </c>
      <c r="H454" s="137"/>
      <c r="I454" s="156">
        <v>30</v>
      </c>
      <c r="J454" s="106">
        <v>59</v>
      </c>
      <c r="K454" s="87">
        <f t="shared" si="26"/>
        <v>0</v>
      </c>
      <c r="L454" s="87">
        <f t="shared" si="27"/>
        <v>1.2</v>
      </c>
      <c r="M454" s="46">
        <f t="shared" si="28"/>
        <v>27</v>
      </c>
      <c r="N454" s="380"/>
      <c r="O454" s="380"/>
      <c r="P454" s="380"/>
      <c r="Q454" s="380"/>
      <c r="R454" s="380"/>
      <c r="S454" s="380"/>
      <c r="T454" s="380"/>
      <c r="U454" s="380"/>
      <c r="V454" s="380"/>
      <c r="W454" s="380"/>
      <c r="X454" s="380"/>
      <c r="Y454" s="380"/>
      <c r="Z454" s="380"/>
      <c r="AA454" s="380"/>
      <c r="AB454" s="380"/>
      <c r="AC454" s="380"/>
      <c r="AD454" s="83"/>
    </row>
    <row r="455" spans="1:30" ht="18" customHeight="1">
      <c r="A455" s="90"/>
      <c r="B455" s="107"/>
      <c r="C455" s="108"/>
      <c r="D455" s="42">
        <v>21100094</v>
      </c>
      <c r="E455" s="43" t="s">
        <v>279</v>
      </c>
      <c r="F455" s="44" t="s">
        <v>280</v>
      </c>
      <c r="G455" s="170">
        <v>1</v>
      </c>
      <c r="H455" s="137">
        <v>30</v>
      </c>
      <c r="I455" s="156">
        <v>60</v>
      </c>
      <c r="J455" s="106">
        <v>29</v>
      </c>
      <c r="K455" s="87">
        <f t="shared" si="26"/>
        <v>1</v>
      </c>
      <c r="L455" s="87">
        <f t="shared" si="27"/>
        <v>1</v>
      </c>
      <c r="M455" s="46">
        <f t="shared" si="28"/>
        <v>75</v>
      </c>
      <c r="N455" s="365"/>
      <c r="O455" s="365"/>
      <c r="P455" s="365"/>
      <c r="Q455" s="365"/>
      <c r="R455" s="365"/>
      <c r="S455" s="365"/>
      <c r="T455" s="365"/>
      <c r="U455" s="365"/>
      <c r="V455" s="365"/>
      <c r="W455" s="365"/>
      <c r="X455" s="365"/>
      <c r="Y455" s="365"/>
      <c r="Z455" s="365"/>
      <c r="AA455" s="365"/>
      <c r="AB455" s="365"/>
      <c r="AC455" s="365"/>
      <c r="AD455" s="83"/>
    </row>
    <row r="456" spans="1:30" ht="18" customHeight="1">
      <c r="A456" s="90"/>
      <c r="B456" s="107"/>
      <c r="C456" s="108"/>
      <c r="D456" s="42">
        <v>71400135504</v>
      </c>
      <c r="E456" s="43" t="s">
        <v>176</v>
      </c>
      <c r="F456" s="44" t="s">
        <v>281</v>
      </c>
      <c r="G456" s="170">
        <v>1</v>
      </c>
      <c r="H456" s="137">
        <v>30</v>
      </c>
      <c r="I456" s="156">
        <v>30</v>
      </c>
      <c r="J456" s="106">
        <v>35</v>
      </c>
      <c r="K456" s="87">
        <f t="shared" si="26"/>
        <v>1</v>
      </c>
      <c r="L456" s="87">
        <f t="shared" si="27"/>
        <v>1.1000000000000001</v>
      </c>
      <c r="M456" s="46">
        <f t="shared" si="28"/>
        <v>54.8</v>
      </c>
      <c r="N456" s="365"/>
      <c r="O456" s="365"/>
      <c r="P456" s="365"/>
      <c r="Q456" s="365"/>
      <c r="R456" s="365"/>
      <c r="S456" s="365"/>
      <c r="T456" s="365"/>
      <c r="U456" s="365"/>
      <c r="V456" s="365"/>
      <c r="W456" s="365"/>
      <c r="X456" s="365"/>
      <c r="Y456" s="365"/>
      <c r="Z456" s="365"/>
      <c r="AA456" s="365"/>
      <c r="AB456" s="365"/>
      <c r="AC456" s="365"/>
      <c r="AD456" s="83"/>
    </row>
    <row r="457" spans="1:30" ht="18" customHeight="1">
      <c r="A457" s="90"/>
      <c r="B457" s="107"/>
      <c r="C457" s="108"/>
      <c r="D457" s="42">
        <v>21100012201</v>
      </c>
      <c r="E457" s="43" t="s">
        <v>176</v>
      </c>
      <c r="F457" s="44" t="s">
        <v>183</v>
      </c>
      <c r="G457" s="170">
        <v>1</v>
      </c>
      <c r="H457" s="137">
        <v>30</v>
      </c>
      <c r="I457" s="156">
        <v>30</v>
      </c>
      <c r="J457" s="106">
        <v>41</v>
      </c>
      <c r="K457" s="87">
        <f t="shared" si="26"/>
        <v>1.2</v>
      </c>
      <c r="L457" s="87">
        <f t="shared" si="27"/>
        <v>1.2</v>
      </c>
      <c r="M457" s="46">
        <f t="shared" si="28"/>
        <v>63</v>
      </c>
      <c r="N457" s="365"/>
      <c r="O457" s="365"/>
      <c r="P457" s="365"/>
      <c r="Q457" s="365"/>
      <c r="R457" s="365"/>
      <c r="S457" s="365"/>
      <c r="T457" s="365"/>
      <c r="U457" s="365"/>
      <c r="V457" s="365"/>
      <c r="W457" s="365"/>
      <c r="X457" s="365"/>
      <c r="Y457" s="365"/>
      <c r="Z457" s="365"/>
      <c r="AA457" s="365"/>
      <c r="AB457" s="365"/>
      <c r="AC457" s="365"/>
      <c r="AD457" s="83"/>
    </row>
    <row r="458" spans="1:30" ht="18" customHeight="1">
      <c r="A458" s="90"/>
      <c r="B458" s="107"/>
      <c r="C458" s="108"/>
      <c r="D458" s="42">
        <v>21100012204</v>
      </c>
      <c r="E458" s="43" t="s">
        <v>176</v>
      </c>
      <c r="F458" s="44" t="s">
        <v>206</v>
      </c>
      <c r="G458" s="170">
        <v>1</v>
      </c>
      <c r="H458" s="171">
        <v>30</v>
      </c>
      <c r="I458" s="172">
        <v>30</v>
      </c>
      <c r="J458" s="106">
        <v>42</v>
      </c>
      <c r="K458" s="87">
        <f t="shared" si="26"/>
        <v>1.2</v>
      </c>
      <c r="L458" s="87">
        <f t="shared" si="27"/>
        <v>1.2</v>
      </c>
      <c r="M458" s="46">
        <f t="shared" si="28"/>
        <v>63</v>
      </c>
      <c r="N458" s="365"/>
      <c r="O458" s="365"/>
      <c r="P458" s="365"/>
      <c r="Q458" s="365"/>
      <c r="R458" s="365"/>
      <c r="S458" s="365"/>
      <c r="T458" s="365"/>
      <c r="U458" s="365"/>
      <c r="V458" s="365"/>
      <c r="W458" s="365"/>
      <c r="X458" s="365"/>
      <c r="Y458" s="365"/>
      <c r="Z458" s="365"/>
      <c r="AA458" s="365"/>
      <c r="AB458" s="365"/>
      <c r="AC458" s="365"/>
      <c r="AD458" s="83"/>
    </row>
    <row r="459" spans="1:30" ht="18" customHeight="1">
      <c r="A459" s="90"/>
      <c r="B459" s="107"/>
      <c r="C459" s="108"/>
      <c r="D459" s="42">
        <v>50600115401</v>
      </c>
      <c r="E459" s="43" t="s">
        <v>282</v>
      </c>
      <c r="F459" s="44" t="s">
        <v>262</v>
      </c>
      <c r="G459" s="170">
        <v>1</v>
      </c>
      <c r="H459" s="171">
        <v>35</v>
      </c>
      <c r="I459" s="172"/>
      <c r="J459" s="106">
        <v>68</v>
      </c>
      <c r="K459" s="87">
        <f t="shared" si="26"/>
        <v>1.3</v>
      </c>
      <c r="L459" s="87">
        <f t="shared" si="27"/>
        <v>0</v>
      </c>
      <c r="M459" s="46">
        <f t="shared" si="28"/>
        <v>45.5</v>
      </c>
      <c r="N459" s="365"/>
      <c r="O459" s="365"/>
      <c r="P459" s="365"/>
      <c r="Q459" s="365"/>
      <c r="R459" s="365"/>
      <c r="S459" s="365"/>
      <c r="T459" s="365"/>
      <c r="U459" s="365"/>
      <c r="V459" s="365"/>
      <c r="W459" s="365"/>
      <c r="X459" s="365"/>
      <c r="Y459" s="365"/>
      <c r="Z459" s="365"/>
      <c r="AA459" s="365"/>
      <c r="AB459" s="365"/>
      <c r="AC459" s="365"/>
      <c r="AD459" s="83"/>
    </row>
    <row r="460" spans="1:30" ht="18" customHeight="1">
      <c r="A460" s="90"/>
      <c r="B460" s="107"/>
      <c r="C460" s="108"/>
      <c r="D460" s="42">
        <v>50600115401</v>
      </c>
      <c r="E460" s="43" t="s">
        <v>282</v>
      </c>
      <c r="F460" s="44" t="s">
        <v>262</v>
      </c>
      <c r="G460" s="170">
        <v>1</v>
      </c>
      <c r="H460" s="171"/>
      <c r="I460" s="172">
        <v>40</v>
      </c>
      <c r="J460" s="106">
        <v>39</v>
      </c>
      <c r="K460" s="87">
        <f t="shared" si="26"/>
        <v>0</v>
      </c>
      <c r="L460" s="87">
        <f t="shared" si="27"/>
        <v>1.2</v>
      </c>
      <c r="M460" s="46">
        <f t="shared" si="28"/>
        <v>36</v>
      </c>
      <c r="N460" s="365"/>
      <c r="O460" s="365"/>
      <c r="P460" s="365"/>
      <c r="Q460" s="365"/>
      <c r="R460" s="365"/>
      <c r="S460" s="365"/>
      <c r="T460" s="365"/>
      <c r="U460" s="365"/>
      <c r="V460" s="365"/>
      <c r="W460" s="365"/>
      <c r="X460" s="365"/>
      <c r="Y460" s="365"/>
      <c r="Z460" s="365"/>
      <c r="AA460" s="365"/>
      <c r="AB460" s="365"/>
      <c r="AC460" s="365"/>
      <c r="AD460" s="83"/>
    </row>
    <row r="461" spans="1:30" ht="18" customHeight="1">
      <c r="A461" s="90"/>
      <c r="B461" s="107"/>
      <c r="C461" s="108"/>
      <c r="D461" s="42">
        <v>50600115401</v>
      </c>
      <c r="E461" s="43" t="s">
        <v>282</v>
      </c>
      <c r="F461" s="44" t="s">
        <v>262</v>
      </c>
      <c r="G461" s="170">
        <v>1</v>
      </c>
      <c r="H461" s="137"/>
      <c r="I461" s="156">
        <v>40</v>
      </c>
      <c r="J461" s="106">
        <v>29</v>
      </c>
      <c r="K461" s="87">
        <f t="shared" si="26"/>
        <v>0</v>
      </c>
      <c r="L461" s="87">
        <f t="shared" si="27"/>
        <v>1</v>
      </c>
      <c r="M461" s="46">
        <f t="shared" si="28"/>
        <v>30</v>
      </c>
      <c r="N461" s="365"/>
      <c r="O461" s="365"/>
      <c r="P461" s="365"/>
      <c r="Q461" s="365"/>
      <c r="R461" s="365"/>
      <c r="S461" s="365"/>
      <c r="T461" s="365"/>
      <c r="U461" s="365"/>
      <c r="V461" s="365"/>
      <c r="W461" s="365"/>
      <c r="X461" s="365"/>
      <c r="Y461" s="365"/>
      <c r="Z461" s="365"/>
      <c r="AA461" s="365"/>
      <c r="AB461" s="365"/>
      <c r="AC461" s="365"/>
      <c r="AD461" s="83"/>
    </row>
    <row r="462" spans="1:30" ht="18" customHeight="1">
      <c r="A462" s="90"/>
      <c r="B462" s="107"/>
      <c r="C462" s="108"/>
      <c r="D462" s="42"/>
      <c r="E462" s="43" t="s">
        <v>328</v>
      </c>
      <c r="F462" s="44" t="s">
        <v>205</v>
      </c>
      <c r="G462" s="170"/>
      <c r="H462" s="137"/>
      <c r="I462" s="156"/>
      <c r="J462" s="106"/>
      <c r="K462" s="87">
        <f t="shared" si="26"/>
        <v>0</v>
      </c>
      <c r="L462" s="87">
        <f t="shared" si="27"/>
        <v>0</v>
      </c>
      <c r="M462" s="46">
        <f t="shared" si="28"/>
        <v>0</v>
      </c>
      <c r="N462" s="365"/>
      <c r="O462" s="365"/>
      <c r="P462" s="365"/>
      <c r="Q462" s="365"/>
      <c r="R462" s="365"/>
      <c r="S462" s="365"/>
      <c r="T462" s="365"/>
      <c r="U462" s="365"/>
      <c r="V462" s="365"/>
      <c r="W462" s="365"/>
      <c r="X462" s="365"/>
      <c r="Y462" s="365"/>
      <c r="Z462" s="365"/>
      <c r="AA462" s="365"/>
      <c r="AB462" s="365"/>
      <c r="AC462" s="365"/>
      <c r="AD462" s="83"/>
    </row>
    <row r="463" spans="1:30" ht="18" customHeight="1">
      <c r="A463" s="90"/>
      <c r="B463" s="107"/>
      <c r="C463" s="108"/>
      <c r="D463" s="42"/>
      <c r="E463" s="43" t="s">
        <v>430</v>
      </c>
      <c r="F463" s="44" t="s">
        <v>319</v>
      </c>
      <c r="G463" s="170">
        <v>2</v>
      </c>
      <c r="H463" s="137">
        <v>15</v>
      </c>
      <c r="I463" s="156"/>
      <c r="J463" s="106">
        <v>40</v>
      </c>
      <c r="K463" s="87">
        <f t="shared" si="26"/>
        <v>1.2</v>
      </c>
      <c r="L463" s="87">
        <f t="shared" si="27"/>
        <v>0</v>
      </c>
      <c r="M463" s="46">
        <f t="shared" si="28"/>
        <v>18</v>
      </c>
      <c r="N463" s="365"/>
      <c r="O463" s="365"/>
      <c r="P463" s="365"/>
      <c r="Q463" s="365"/>
      <c r="R463" s="365"/>
      <c r="S463" s="365"/>
      <c r="T463" s="365"/>
      <c r="U463" s="365"/>
      <c r="V463" s="365"/>
      <c r="W463" s="365"/>
      <c r="X463" s="365"/>
      <c r="Y463" s="365"/>
      <c r="Z463" s="365"/>
      <c r="AA463" s="365"/>
      <c r="AB463" s="365"/>
      <c r="AC463" s="365"/>
      <c r="AD463" s="83"/>
    </row>
    <row r="464" spans="1:30" s="225" customFormat="1" ht="18" customHeight="1">
      <c r="A464" s="121"/>
      <c r="B464" s="107"/>
      <c r="C464" s="108"/>
      <c r="D464" s="42"/>
      <c r="E464" s="43" t="s">
        <v>508</v>
      </c>
      <c r="F464" s="44" t="s">
        <v>319</v>
      </c>
      <c r="G464" s="170">
        <v>2</v>
      </c>
      <c r="H464" s="137"/>
      <c r="I464" s="156">
        <v>30</v>
      </c>
      <c r="J464" s="106">
        <v>40</v>
      </c>
      <c r="K464" s="87">
        <f t="shared" si="26"/>
        <v>0</v>
      </c>
      <c r="L464" s="87">
        <f t="shared" si="27"/>
        <v>1.2</v>
      </c>
      <c r="M464" s="46">
        <f t="shared" si="28"/>
        <v>27</v>
      </c>
      <c r="N464" s="380"/>
      <c r="O464" s="380"/>
      <c r="P464" s="380"/>
      <c r="Q464" s="380"/>
      <c r="R464" s="380"/>
      <c r="S464" s="380"/>
      <c r="T464" s="380"/>
      <c r="U464" s="380"/>
      <c r="V464" s="380"/>
      <c r="W464" s="380"/>
      <c r="X464" s="380"/>
      <c r="Y464" s="380"/>
      <c r="Z464" s="380"/>
      <c r="AA464" s="380"/>
      <c r="AB464" s="380"/>
      <c r="AC464" s="380"/>
      <c r="AD464" s="83"/>
    </row>
    <row r="465" spans="1:30" s="225" customFormat="1" ht="18" customHeight="1">
      <c r="A465" s="121"/>
      <c r="B465" s="107"/>
      <c r="C465" s="108"/>
      <c r="D465" s="42"/>
      <c r="E465" s="43" t="s">
        <v>509</v>
      </c>
      <c r="F465" s="44" t="s">
        <v>319</v>
      </c>
      <c r="G465" s="170">
        <v>2</v>
      </c>
      <c r="H465" s="137"/>
      <c r="I465" s="156">
        <v>30</v>
      </c>
      <c r="J465" s="106">
        <v>40</v>
      </c>
      <c r="K465" s="87">
        <f t="shared" si="26"/>
        <v>0</v>
      </c>
      <c r="L465" s="87">
        <f t="shared" si="27"/>
        <v>1.2</v>
      </c>
      <c r="M465" s="46">
        <f t="shared" si="28"/>
        <v>27</v>
      </c>
      <c r="N465" s="380"/>
      <c r="O465" s="380"/>
      <c r="P465" s="380"/>
      <c r="Q465" s="380"/>
      <c r="R465" s="380"/>
      <c r="S465" s="380"/>
      <c r="T465" s="380"/>
      <c r="U465" s="380"/>
      <c r="V465" s="380"/>
      <c r="W465" s="380"/>
      <c r="X465" s="380"/>
      <c r="Y465" s="380"/>
      <c r="Z465" s="380"/>
      <c r="AA465" s="380"/>
      <c r="AB465" s="380"/>
      <c r="AC465" s="380"/>
      <c r="AD465" s="83"/>
    </row>
    <row r="466" spans="1:30" ht="18" customHeight="1">
      <c r="A466" s="90"/>
      <c r="B466" s="63"/>
      <c r="C466" s="108"/>
      <c r="D466" s="42"/>
      <c r="E466" s="43" t="s">
        <v>430</v>
      </c>
      <c r="F466" s="44" t="s">
        <v>216</v>
      </c>
      <c r="G466" s="170">
        <v>2</v>
      </c>
      <c r="H466" s="137">
        <v>15</v>
      </c>
      <c r="I466" s="156">
        <v>30</v>
      </c>
      <c r="J466" s="106">
        <v>40</v>
      </c>
      <c r="K466" s="87">
        <f t="shared" si="26"/>
        <v>1.2</v>
      </c>
      <c r="L466" s="87">
        <f t="shared" si="27"/>
        <v>1.2</v>
      </c>
      <c r="M466" s="46">
        <f t="shared" si="28"/>
        <v>45</v>
      </c>
      <c r="N466" s="365"/>
      <c r="O466" s="365"/>
      <c r="P466" s="365"/>
      <c r="Q466" s="365"/>
      <c r="R466" s="365"/>
      <c r="S466" s="365"/>
      <c r="T466" s="365"/>
      <c r="U466" s="365"/>
      <c r="V466" s="365"/>
      <c r="W466" s="365"/>
      <c r="X466" s="365"/>
      <c r="Y466" s="365"/>
      <c r="Z466" s="365"/>
      <c r="AA466" s="365"/>
      <c r="AB466" s="365"/>
      <c r="AC466" s="365"/>
      <c r="AD466" s="83"/>
    </row>
    <row r="467" spans="1:30" ht="18" customHeight="1">
      <c r="A467" s="90"/>
      <c r="B467" s="107"/>
      <c r="C467" s="108"/>
      <c r="D467" s="42"/>
      <c r="E467" s="43" t="s">
        <v>267</v>
      </c>
      <c r="F467" s="44" t="s">
        <v>260</v>
      </c>
      <c r="G467" s="170">
        <v>2</v>
      </c>
      <c r="H467" s="137">
        <v>30</v>
      </c>
      <c r="I467" s="156">
        <v>30</v>
      </c>
      <c r="J467" s="106">
        <v>40</v>
      </c>
      <c r="K467" s="87">
        <f t="shared" si="26"/>
        <v>1.2</v>
      </c>
      <c r="L467" s="87">
        <f t="shared" si="27"/>
        <v>1.2</v>
      </c>
      <c r="M467" s="46">
        <f t="shared" si="28"/>
        <v>63</v>
      </c>
      <c r="N467" s="365"/>
      <c r="O467" s="365"/>
      <c r="P467" s="365"/>
      <c r="Q467" s="365"/>
      <c r="R467" s="365"/>
      <c r="S467" s="365"/>
      <c r="T467" s="365"/>
      <c r="U467" s="365"/>
      <c r="V467" s="365"/>
      <c r="W467" s="365"/>
      <c r="X467" s="365"/>
      <c r="Y467" s="365"/>
      <c r="Z467" s="365"/>
      <c r="AA467" s="365"/>
      <c r="AB467" s="365"/>
      <c r="AC467" s="365"/>
      <c r="AD467" s="83"/>
    </row>
    <row r="468" spans="1:30" ht="18" customHeight="1">
      <c r="A468" s="90"/>
      <c r="B468" s="107"/>
      <c r="C468" s="108"/>
      <c r="D468" s="42"/>
      <c r="E468" s="43" t="s">
        <v>431</v>
      </c>
      <c r="F468" s="44" t="s">
        <v>260</v>
      </c>
      <c r="G468" s="170">
        <v>2</v>
      </c>
      <c r="H468" s="144">
        <v>30</v>
      </c>
      <c r="I468" s="157">
        <v>30</v>
      </c>
      <c r="J468" s="106">
        <v>40</v>
      </c>
      <c r="K468" s="87">
        <f t="shared" si="26"/>
        <v>1.2</v>
      </c>
      <c r="L468" s="87">
        <f t="shared" si="27"/>
        <v>1.2</v>
      </c>
      <c r="M468" s="46">
        <f t="shared" si="28"/>
        <v>63</v>
      </c>
      <c r="N468" s="365"/>
      <c r="O468" s="365"/>
      <c r="P468" s="365"/>
      <c r="Q468" s="365"/>
      <c r="R468" s="365"/>
      <c r="S468" s="365"/>
      <c r="T468" s="365"/>
      <c r="U468" s="365"/>
      <c r="V468" s="365"/>
      <c r="W468" s="365"/>
      <c r="X468" s="365"/>
      <c r="Y468" s="365"/>
      <c r="Z468" s="365"/>
      <c r="AA468" s="365"/>
      <c r="AB468" s="365"/>
      <c r="AC468" s="365"/>
      <c r="AD468" s="83"/>
    </row>
    <row r="469" spans="1:30" ht="18" customHeight="1">
      <c r="A469" s="90"/>
      <c r="B469" s="107"/>
      <c r="C469" s="108"/>
      <c r="D469" s="42"/>
      <c r="E469" s="237" t="s">
        <v>393</v>
      </c>
      <c r="F469" s="238" t="s">
        <v>325</v>
      </c>
      <c r="G469" s="239">
        <v>2</v>
      </c>
      <c r="H469" s="240"/>
      <c r="I469" s="241"/>
      <c r="J469" s="242">
        <v>40</v>
      </c>
      <c r="K469" s="87">
        <f t="shared" si="26"/>
        <v>0</v>
      </c>
      <c r="L469" s="87">
        <f t="shared" si="27"/>
        <v>0</v>
      </c>
      <c r="M469" s="46">
        <f t="shared" si="28"/>
        <v>20</v>
      </c>
      <c r="N469" s="365"/>
      <c r="O469" s="365"/>
      <c r="P469" s="365"/>
      <c r="Q469" s="365"/>
      <c r="R469" s="365"/>
      <c r="S469" s="365"/>
      <c r="T469" s="365"/>
      <c r="U469" s="365"/>
      <c r="V469" s="365"/>
      <c r="W469" s="365"/>
      <c r="X469" s="365"/>
      <c r="Y469" s="365"/>
      <c r="Z469" s="365"/>
      <c r="AA469" s="365"/>
      <c r="AB469" s="365"/>
      <c r="AC469" s="365"/>
      <c r="AD469" s="83"/>
    </row>
    <row r="470" spans="1:30" s="225" customFormat="1" ht="18" customHeight="1">
      <c r="A470" s="121"/>
      <c r="B470" s="107"/>
      <c r="C470" s="108"/>
      <c r="D470" s="42"/>
      <c r="E470" s="43" t="s">
        <v>278</v>
      </c>
      <c r="F470" s="44" t="s">
        <v>320</v>
      </c>
      <c r="G470" s="170">
        <v>2</v>
      </c>
      <c r="H470" s="144">
        <v>30</v>
      </c>
      <c r="I470" s="157"/>
      <c r="J470" s="106">
        <v>40</v>
      </c>
      <c r="K470" s="87">
        <f t="shared" si="26"/>
        <v>1.2</v>
      </c>
      <c r="L470" s="87">
        <f t="shared" si="27"/>
        <v>0</v>
      </c>
      <c r="M470" s="46">
        <f t="shared" si="28"/>
        <v>36</v>
      </c>
      <c r="N470" s="380"/>
      <c r="O470" s="380"/>
      <c r="P470" s="380"/>
      <c r="Q470" s="380"/>
      <c r="R470" s="380"/>
      <c r="S470" s="380"/>
      <c r="T470" s="380"/>
      <c r="U470" s="380"/>
      <c r="V470" s="380"/>
      <c r="W470" s="380"/>
      <c r="X470" s="380"/>
      <c r="Y470" s="380"/>
      <c r="Z470" s="380"/>
      <c r="AA470" s="380"/>
      <c r="AB470" s="380"/>
      <c r="AC470" s="380"/>
      <c r="AD470" s="83"/>
    </row>
    <row r="471" spans="1:30" s="225" customFormat="1" ht="18" customHeight="1">
      <c r="A471" s="121"/>
      <c r="B471" s="107"/>
      <c r="C471" s="108"/>
      <c r="D471" s="42"/>
      <c r="E471" s="43" t="s">
        <v>506</v>
      </c>
      <c r="F471" s="44" t="s">
        <v>320</v>
      </c>
      <c r="G471" s="170">
        <v>2</v>
      </c>
      <c r="H471" s="144"/>
      <c r="I471" s="157">
        <v>30</v>
      </c>
      <c r="J471" s="106">
        <v>40</v>
      </c>
      <c r="K471" s="87">
        <f t="shared" si="26"/>
        <v>0</v>
      </c>
      <c r="L471" s="87">
        <f t="shared" si="27"/>
        <v>1.2</v>
      </c>
      <c r="M471" s="46">
        <f t="shared" si="28"/>
        <v>27</v>
      </c>
      <c r="N471" s="380"/>
      <c r="O471" s="380"/>
      <c r="P471" s="380"/>
      <c r="Q471" s="380"/>
      <c r="R471" s="380"/>
      <c r="S471" s="380"/>
      <c r="T471" s="380"/>
      <c r="U471" s="380"/>
      <c r="V471" s="380"/>
      <c r="W471" s="380"/>
      <c r="X471" s="380"/>
      <c r="Y471" s="380"/>
      <c r="Z471" s="380"/>
      <c r="AA471" s="380"/>
      <c r="AB471" s="380"/>
      <c r="AC471" s="380"/>
      <c r="AD471" s="83"/>
    </row>
    <row r="472" spans="1:30" s="225" customFormat="1" ht="18" customHeight="1">
      <c r="A472" s="121"/>
      <c r="B472" s="107"/>
      <c r="C472" s="108"/>
      <c r="D472" s="42"/>
      <c r="E472" s="43" t="s">
        <v>507</v>
      </c>
      <c r="F472" s="44" t="s">
        <v>320</v>
      </c>
      <c r="G472" s="170">
        <v>2</v>
      </c>
      <c r="H472" s="144"/>
      <c r="I472" s="157">
        <v>30</v>
      </c>
      <c r="J472" s="106">
        <v>40</v>
      </c>
      <c r="K472" s="87">
        <f t="shared" si="26"/>
        <v>0</v>
      </c>
      <c r="L472" s="87">
        <f t="shared" si="27"/>
        <v>1.2</v>
      </c>
      <c r="M472" s="46">
        <f t="shared" si="28"/>
        <v>27</v>
      </c>
      <c r="N472" s="380"/>
      <c r="O472" s="380"/>
      <c r="P472" s="380"/>
      <c r="Q472" s="380"/>
      <c r="R472" s="380"/>
      <c r="S472" s="380"/>
      <c r="T472" s="380"/>
      <c r="U472" s="380"/>
      <c r="V472" s="380"/>
      <c r="W472" s="380"/>
      <c r="X472" s="380"/>
      <c r="Y472" s="380"/>
      <c r="Z472" s="380"/>
      <c r="AA472" s="380"/>
      <c r="AB472" s="380"/>
      <c r="AC472" s="380"/>
      <c r="AD472" s="83"/>
    </row>
    <row r="473" spans="1:30" s="225" customFormat="1" ht="18" customHeight="1">
      <c r="A473" s="121"/>
      <c r="B473" s="107"/>
      <c r="C473" s="108"/>
      <c r="D473" s="42"/>
      <c r="E473" s="43" t="s">
        <v>278</v>
      </c>
      <c r="F473" s="44" t="s">
        <v>177</v>
      </c>
      <c r="G473" s="170">
        <v>2</v>
      </c>
      <c r="H473" s="144">
        <v>30</v>
      </c>
      <c r="I473" s="157">
        <v>30</v>
      </c>
      <c r="J473" s="106">
        <v>40</v>
      </c>
      <c r="K473" s="87">
        <f t="shared" si="26"/>
        <v>1.2</v>
      </c>
      <c r="L473" s="87">
        <f t="shared" si="27"/>
        <v>1.2</v>
      </c>
      <c r="M473" s="46">
        <f t="shared" si="28"/>
        <v>63</v>
      </c>
      <c r="N473" s="380"/>
      <c r="O473" s="380"/>
      <c r="P473" s="380"/>
      <c r="Q473" s="380"/>
      <c r="R473" s="380"/>
      <c r="S473" s="380"/>
      <c r="T473" s="380"/>
      <c r="U473" s="380"/>
      <c r="V473" s="380"/>
      <c r="W473" s="380"/>
      <c r="X473" s="380"/>
      <c r="Y473" s="380"/>
      <c r="Z473" s="380"/>
      <c r="AA473" s="380"/>
      <c r="AB473" s="380"/>
      <c r="AC473" s="380"/>
      <c r="AD473" s="83"/>
    </row>
    <row r="474" spans="1:30" ht="18" customHeight="1">
      <c r="A474" s="90"/>
      <c r="B474" s="107"/>
      <c r="C474" s="108"/>
      <c r="D474" s="42"/>
      <c r="E474" s="43" t="s">
        <v>278</v>
      </c>
      <c r="F474" s="44" t="s">
        <v>432</v>
      </c>
      <c r="G474" s="170">
        <v>2</v>
      </c>
      <c r="H474" s="144">
        <v>30</v>
      </c>
      <c r="I474" s="157">
        <v>30</v>
      </c>
      <c r="J474" s="106">
        <v>40</v>
      </c>
      <c r="K474" s="87">
        <f t="shared" si="26"/>
        <v>1.2</v>
      </c>
      <c r="L474" s="87">
        <f t="shared" si="27"/>
        <v>1.2</v>
      </c>
      <c r="M474" s="46">
        <f t="shared" si="28"/>
        <v>63</v>
      </c>
      <c r="N474" s="365"/>
      <c r="O474" s="365"/>
      <c r="P474" s="365"/>
      <c r="Q474" s="365"/>
      <c r="R474" s="365"/>
      <c r="S474" s="365"/>
      <c r="T474" s="365"/>
      <c r="U474" s="365"/>
      <c r="V474" s="365"/>
      <c r="W474" s="365"/>
      <c r="X474" s="365"/>
      <c r="Y474" s="365"/>
      <c r="Z474" s="365"/>
      <c r="AA474" s="365"/>
      <c r="AB474" s="365"/>
      <c r="AC474" s="365"/>
      <c r="AD474" s="83"/>
    </row>
    <row r="475" spans="1:30" ht="18" customHeight="1">
      <c r="A475" s="90"/>
      <c r="B475" s="107"/>
      <c r="C475" s="108"/>
      <c r="D475" s="42"/>
      <c r="E475" s="43" t="s">
        <v>278</v>
      </c>
      <c r="F475" s="44" t="s">
        <v>433</v>
      </c>
      <c r="G475" s="170">
        <v>2</v>
      </c>
      <c r="H475" s="144">
        <v>30</v>
      </c>
      <c r="I475" s="157">
        <v>30</v>
      </c>
      <c r="J475" s="106">
        <v>40</v>
      </c>
      <c r="K475" s="87">
        <f t="shared" si="26"/>
        <v>1.2</v>
      </c>
      <c r="L475" s="87">
        <f t="shared" si="27"/>
        <v>1.2</v>
      </c>
      <c r="M475" s="46">
        <f t="shared" si="28"/>
        <v>63</v>
      </c>
      <c r="N475" s="365"/>
      <c r="O475" s="365"/>
      <c r="P475" s="365"/>
      <c r="Q475" s="365"/>
      <c r="R475" s="365"/>
      <c r="S475" s="365"/>
      <c r="T475" s="365"/>
      <c r="U475" s="365"/>
      <c r="V475" s="365"/>
      <c r="W475" s="365"/>
      <c r="X475" s="365"/>
      <c r="Y475" s="365"/>
      <c r="Z475" s="365"/>
      <c r="AA475" s="365"/>
      <c r="AB475" s="365"/>
      <c r="AC475" s="365"/>
      <c r="AD475" s="83"/>
    </row>
    <row r="476" spans="1:30" ht="18" customHeight="1">
      <c r="A476" s="104">
        <v>24</v>
      </c>
      <c r="B476" s="60" t="s">
        <v>121</v>
      </c>
      <c r="C476" s="61" t="s">
        <v>122</v>
      </c>
      <c r="D476" s="42">
        <v>21100150001</v>
      </c>
      <c r="E476" s="43" t="s">
        <v>322</v>
      </c>
      <c r="F476" s="184" t="s">
        <v>324</v>
      </c>
      <c r="G476" s="111">
        <v>1</v>
      </c>
      <c r="H476" s="204">
        <v>4</v>
      </c>
      <c r="I476" s="204">
        <v>4</v>
      </c>
      <c r="J476" s="106">
        <v>32</v>
      </c>
      <c r="K476" s="87">
        <f t="shared" si="26"/>
        <v>1</v>
      </c>
      <c r="L476" s="87">
        <f t="shared" si="27"/>
        <v>1.1000000000000001</v>
      </c>
      <c r="M476" s="46">
        <f t="shared" si="28"/>
        <v>7.3</v>
      </c>
      <c r="N476" s="396">
        <f>67.5/15</f>
        <v>4.5</v>
      </c>
      <c r="O476" s="383"/>
      <c r="P476" s="381">
        <f>SUM(M476:M489)+N476+O476</f>
        <v>59.8</v>
      </c>
      <c r="Q476" s="383"/>
      <c r="R476" s="381">
        <v>41</v>
      </c>
      <c r="S476" s="387">
        <v>450</v>
      </c>
      <c r="T476" s="383">
        <v>450</v>
      </c>
      <c r="U476" s="387">
        <v>112</v>
      </c>
      <c r="V476" s="385">
        <v>112</v>
      </c>
      <c r="W476" s="387">
        <v>56</v>
      </c>
      <c r="X476" s="383">
        <v>56</v>
      </c>
      <c r="Y476" s="381">
        <f>ROUND((P476-T476),1)</f>
        <v>-390.2</v>
      </c>
      <c r="Z476" s="379">
        <f>IF(OR(SUM(V476:V489)="",SUM(Q476:Q489)=""),0,IF(OR(SUM(U476:U489)=320,SUM(V476:V489)&gt;0),ROUND((SUM(Q476:Q489)-SUM(V476:V489)),1),0))</f>
        <v>-112</v>
      </c>
      <c r="AA476" s="379">
        <f>IF(OR(SUM(X476:X489)="",SUM(R476:R489)=""),0,IF(OR(SUM(W476:W489)=160,SUM(X476:X489)&gt;0),ROUND((SUM(R476:R489)-SUM(X476:X489)),1),0))</f>
        <v>-15</v>
      </c>
      <c r="AB476" s="390"/>
      <c r="AC476" s="392">
        <f>SUM(Y476:AA489)</f>
        <v>-517.20000000000005</v>
      </c>
      <c r="AD476" s="83"/>
    </row>
    <row r="477" spans="1:30" ht="18" customHeight="1">
      <c r="A477" s="90"/>
      <c r="B477" s="107"/>
      <c r="C477" s="108"/>
      <c r="D477" s="42">
        <v>21100150002</v>
      </c>
      <c r="E477" s="43" t="s">
        <v>322</v>
      </c>
      <c r="F477" s="184" t="s">
        <v>325</v>
      </c>
      <c r="G477" s="141">
        <v>1</v>
      </c>
      <c r="H477" s="205">
        <v>6</v>
      </c>
      <c r="I477" s="205">
        <v>6</v>
      </c>
      <c r="J477" s="106">
        <v>28</v>
      </c>
      <c r="K477" s="87">
        <f t="shared" si="26"/>
        <v>1</v>
      </c>
      <c r="L477" s="87">
        <f t="shared" si="27"/>
        <v>1</v>
      </c>
      <c r="M477" s="46">
        <f t="shared" si="28"/>
        <v>10.5</v>
      </c>
      <c r="N477" s="365"/>
      <c r="O477" s="365"/>
      <c r="P477" s="365"/>
      <c r="Q477" s="365"/>
      <c r="R477" s="365"/>
      <c r="S477" s="365"/>
      <c r="T477" s="365"/>
      <c r="U477" s="365"/>
      <c r="V477" s="365"/>
      <c r="W477" s="365"/>
      <c r="X477" s="365"/>
      <c r="Y477" s="365"/>
      <c r="Z477" s="365"/>
      <c r="AA477" s="365"/>
      <c r="AB477" s="365"/>
      <c r="AC477" s="365"/>
      <c r="AD477" s="83"/>
    </row>
    <row r="478" spans="1:30" ht="18" customHeight="1">
      <c r="A478" s="90"/>
      <c r="B478" s="107"/>
      <c r="C478" s="108"/>
      <c r="D478" s="42">
        <v>41000010801</v>
      </c>
      <c r="E478" s="43" t="s">
        <v>322</v>
      </c>
      <c r="F478" s="184" t="s">
        <v>326</v>
      </c>
      <c r="G478" s="141">
        <v>1</v>
      </c>
      <c r="H478" s="205">
        <v>2</v>
      </c>
      <c r="I478" s="205">
        <v>4</v>
      </c>
      <c r="J478" s="106">
        <v>27</v>
      </c>
      <c r="K478" s="87">
        <f t="shared" si="26"/>
        <v>1</v>
      </c>
      <c r="L478" s="87">
        <f t="shared" si="27"/>
        <v>1</v>
      </c>
      <c r="M478" s="46">
        <f t="shared" si="28"/>
        <v>5</v>
      </c>
      <c r="N478" s="365"/>
      <c r="O478" s="365"/>
      <c r="P478" s="365"/>
      <c r="Q478" s="365"/>
      <c r="R478" s="365"/>
      <c r="S478" s="365"/>
      <c r="T478" s="365"/>
      <c r="U478" s="365"/>
      <c r="V478" s="365"/>
      <c r="W478" s="365"/>
      <c r="X478" s="365"/>
      <c r="Y478" s="365"/>
      <c r="Z478" s="365"/>
      <c r="AA478" s="365"/>
      <c r="AB478" s="365"/>
      <c r="AC478" s="365"/>
      <c r="AD478" s="83"/>
    </row>
    <row r="479" spans="1:30" ht="18" customHeight="1">
      <c r="A479" s="90"/>
      <c r="B479" s="107"/>
      <c r="C479" s="108"/>
      <c r="D479" s="42">
        <v>21100149801</v>
      </c>
      <c r="E479" s="43" t="s">
        <v>334</v>
      </c>
      <c r="F479" s="184" t="s">
        <v>169</v>
      </c>
      <c r="G479" s="141">
        <v>1</v>
      </c>
      <c r="H479" s="205">
        <v>4</v>
      </c>
      <c r="I479" s="205">
        <v>4</v>
      </c>
      <c r="J479" s="106">
        <v>37</v>
      </c>
      <c r="K479" s="87">
        <f t="shared" si="26"/>
        <v>1.2</v>
      </c>
      <c r="L479" s="87">
        <f t="shared" si="27"/>
        <v>1.2</v>
      </c>
      <c r="M479" s="46">
        <f t="shared" si="28"/>
        <v>8.4</v>
      </c>
      <c r="N479" s="365"/>
      <c r="O479" s="365"/>
      <c r="P479" s="365"/>
      <c r="Q479" s="365"/>
      <c r="R479" s="365"/>
      <c r="S479" s="365"/>
      <c r="T479" s="365"/>
      <c r="U479" s="365"/>
      <c r="V479" s="365"/>
      <c r="W479" s="365"/>
      <c r="X479" s="365"/>
      <c r="Y479" s="365"/>
      <c r="Z479" s="365"/>
      <c r="AA479" s="365"/>
      <c r="AB479" s="365"/>
      <c r="AC479" s="365"/>
      <c r="AD479" s="83"/>
    </row>
    <row r="480" spans="1:30" ht="18" customHeight="1">
      <c r="A480" s="90"/>
      <c r="B480" s="107"/>
      <c r="C480" s="108"/>
      <c r="D480" s="42">
        <v>21100149802</v>
      </c>
      <c r="E480" s="43" t="s">
        <v>334</v>
      </c>
      <c r="F480" s="184" t="s">
        <v>170</v>
      </c>
      <c r="G480" s="141">
        <v>1</v>
      </c>
      <c r="H480" s="205">
        <v>4</v>
      </c>
      <c r="I480" s="205">
        <v>4</v>
      </c>
      <c r="J480" s="106">
        <v>33</v>
      </c>
      <c r="K480" s="87">
        <f t="shared" si="26"/>
        <v>1</v>
      </c>
      <c r="L480" s="87">
        <f t="shared" si="27"/>
        <v>1.1000000000000001</v>
      </c>
      <c r="M480" s="46">
        <f t="shared" si="28"/>
        <v>7.3</v>
      </c>
      <c r="N480" s="365"/>
      <c r="O480" s="365"/>
      <c r="P480" s="365"/>
      <c r="Q480" s="365"/>
      <c r="R480" s="365"/>
      <c r="S480" s="365"/>
      <c r="T480" s="365"/>
      <c r="U480" s="365"/>
      <c r="V480" s="365"/>
      <c r="W480" s="365"/>
      <c r="X480" s="365"/>
      <c r="Y480" s="365"/>
      <c r="Z480" s="365"/>
      <c r="AA480" s="365"/>
      <c r="AB480" s="365"/>
      <c r="AC480" s="365"/>
      <c r="AD480" s="83"/>
    </row>
    <row r="481" spans="1:30" ht="18" customHeight="1">
      <c r="A481" s="90"/>
      <c r="B481" s="107"/>
      <c r="C481" s="108"/>
      <c r="D481" s="42" t="s">
        <v>311</v>
      </c>
      <c r="E481" s="43" t="s">
        <v>328</v>
      </c>
      <c r="F481" s="44" t="s">
        <v>216</v>
      </c>
      <c r="G481" s="141">
        <v>1</v>
      </c>
      <c r="H481" s="205">
        <v>2</v>
      </c>
      <c r="I481" s="205"/>
      <c r="J481" s="106">
        <v>22</v>
      </c>
      <c r="K481" s="87">
        <f t="shared" si="26"/>
        <v>0</v>
      </c>
      <c r="L481" s="87">
        <f t="shared" si="27"/>
        <v>0</v>
      </c>
      <c r="M481" s="46">
        <f t="shared" si="28"/>
        <v>0</v>
      </c>
      <c r="N481" s="365"/>
      <c r="O481" s="365"/>
      <c r="P481" s="365"/>
      <c r="Q481" s="365"/>
      <c r="R481" s="365"/>
      <c r="S481" s="365"/>
      <c r="T481" s="365"/>
      <c r="U481" s="365"/>
      <c r="V481" s="365"/>
      <c r="W481" s="365"/>
      <c r="X481" s="365"/>
      <c r="Y481" s="365"/>
      <c r="Z481" s="365"/>
      <c r="AA481" s="365"/>
      <c r="AB481" s="365"/>
      <c r="AC481" s="365"/>
      <c r="AD481" s="83"/>
    </row>
    <row r="482" spans="1:30" ht="20.25" customHeight="1">
      <c r="A482" s="90"/>
      <c r="B482" s="107"/>
      <c r="C482" s="108"/>
      <c r="D482" s="42">
        <v>71400135502</v>
      </c>
      <c r="E482" s="43" t="s">
        <v>335</v>
      </c>
      <c r="F482" s="44" t="s">
        <v>177</v>
      </c>
      <c r="G482" s="141">
        <v>1</v>
      </c>
      <c r="H482" s="205">
        <v>8</v>
      </c>
      <c r="I482" s="205">
        <v>8</v>
      </c>
      <c r="J482" s="106">
        <v>40</v>
      </c>
      <c r="K482" s="87">
        <f t="shared" si="26"/>
        <v>1.2</v>
      </c>
      <c r="L482" s="87">
        <f t="shared" si="27"/>
        <v>1.2</v>
      </c>
      <c r="M482" s="46">
        <f t="shared" si="28"/>
        <v>16.8</v>
      </c>
      <c r="N482" s="365"/>
      <c r="O482" s="365"/>
      <c r="P482" s="365"/>
      <c r="Q482" s="365"/>
      <c r="R482" s="365"/>
      <c r="S482" s="365"/>
      <c r="T482" s="365"/>
      <c r="U482" s="365"/>
      <c r="V482" s="365"/>
      <c r="W482" s="365"/>
      <c r="X482" s="365"/>
      <c r="Y482" s="365"/>
      <c r="Z482" s="365"/>
      <c r="AA482" s="365"/>
      <c r="AB482" s="365"/>
      <c r="AC482" s="365"/>
      <c r="AD482" s="83"/>
    </row>
    <row r="483" spans="1:30" ht="18" hidden="1" customHeight="1">
      <c r="A483" s="90"/>
      <c r="B483" s="107"/>
      <c r="C483" s="108"/>
      <c r="D483" s="42"/>
      <c r="E483" s="43"/>
      <c r="F483" s="44"/>
      <c r="G483" s="141"/>
      <c r="H483" s="142"/>
      <c r="I483" s="142"/>
      <c r="J483" s="106"/>
      <c r="K483" s="87">
        <f t="shared" si="26"/>
        <v>0</v>
      </c>
      <c r="L483" s="87">
        <f t="shared" si="27"/>
        <v>0</v>
      </c>
      <c r="M483" s="46">
        <f t="shared" si="28"/>
        <v>0</v>
      </c>
      <c r="N483" s="365"/>
      <c r="O483" s="365"/>
      <c r="P483" s="365"/>
      <c r="Q483" s="365"/>
      <c r="R483" s="365"/>
      <c r="S483" s="365"/>
      <c r="T483" s="365"/>
      <c r="U483" s="365"/>
      <c r="V483" s="365"/>
      <c r="W483" s="365"/>
      <c r="X483" s="365"/>
      <c r="Y483" s="365"/>
      <c r="Z483" s="365"/>
      <c r="AA483" s="365"/>
      <c r="AB483" s="365"/>
      <c r="AC483" s="365"/>
      <c r="AD483" s="83"/>
    </row>
    <row r="484" spans="1:30" ht="18" hidden="1" customHeight="1">
      <c r="A484" s="90"/>
      <c r="B484" s="107"/>
      <c r="C484" s="108"/>
      <c r="D484" s="42"/>
      <c r="E484" s="43"/>
      <c r="F484" s="44"/>
      <c r="G484" s="141"/>
      <c r="H484" s="142"/>
      <c r="I484" s="142"/>
      <c r="J484" s="106"/>
      <c r="K484" s="87">
        <f t="shared" si="26"/>
        <v>0</v>
      </c>
      <c r="L484" s="87">
        <f t="shared" si="27"/>
        <v>0</v>
      </c>
      <c r="M484" s="46">
        <f t="shared" si="28"/>
        <v>0</v>
      </c>
      <c r="N484" s="365"/>
      <c r="O484" s="365"/>
      <c r="P484" s="365"/>
      <c r="Q484" s="365"/>
      <c r="R484" s="365"/>
      <c r="S484" s="365"/>
      <c r="T484" s="365"/>
      <c r="U484" s="365"/>
      <c r="V484" s="365"/>
      <c r="W484" s="365"/>
      <c r="X484" s="365"/>
      <c r="Y484" s="365"/>
      <c r="Z484" s="365"/>
      <c r="AA484" s="365"/>
      <c r="AB484" s="365"/>
      <c r="AC484" s="365"/>
      <c r="AD484" s="83"/>
    </row>
    <row r="485" spans="1:30" ht="18" hidden="1" customHeight="1">
      <c r="A485" s="121"/>
      <c r="B485" s="107"/>
      <c r="C485" s="108"/>
      <c r="D485" s="42"/>
      <c r="E485" s="43"/>
      <c r="F485" s="44"/>
      <c r="G485" s="141"/>
      <c r="H485" s="142"/>
      <c r="I485" s="142"/>
      <c r="J485" s="106"/>
      <c r="K485" s="87">
        <f t="shared" si="26"/>
        <v>0</v>
      </c>
      <c r="L485" s="87">
        <f t="shared" si="27"/>
        <v>0</v>
      </c>
      <c r="M485" s="46">
        <f t="shared" si="28"/>
        <v>0</v>
      </c>
      <c r="N485" s="380"/>
      <c r="O485" s="380"/>
      <c r="P485" s="380"/>
      <c r="Q485" s="380"/>
      <c r="R485" s="380"/>
      <c r="S485" s="380"/>
      <c r="T485" s="380"/>
      <c r="U485" s="380"/>
      <c r="V485" s="380"/>
      <c r="W485" s="380"/>
      <c r="X485" s="380"/>
      <c r="Y485" s="380"/>
      <c r="Z485" s="380"/>
      <c r="AA485" s="380"/>
      <c r="AB485" s="380"/>
      <c r="AC485" s="380"/>
      <c r="AD485" s="83"/>
    </row>
    <row r="486" spans="1:30" ht="18" hidden="1" customHeight="1">
      <c r="A486" s="121"/>
      <c r="B486" s="107"/>
      <c r="C486" s="108"/>
      <c r="D486" s="42"/>
      <c r="E486" s="43"/>
      <c r="F486" s="44"/>
      <c r="G486" s="141"/>
      <c r="H486" s="142"/>
      <c r="I486" s="142"/>
      <c r="J486" s="106"/>
      <c r="K486" s="87">
        <f t="shared" si="26"/>
        <v>0</v>
      </c>
      <c r="L486" s="87">
        <f t="shared" si="27"/>
        <v>0</v>
      </c>
      <c r="M486" s="46">
        <f t="shared" si="28"/>
        <v>0</v>
      </c>
      <c r="N486" s="380"/>
      <c r="O486" s="380"/>
      <c r="P486" s="380"/>
      <c r="Q486" s="380"/>
      <c r="R486" s="380"/>
      <c r="S486" s="380"/>
      <c r="T486" s="380"/>
      <c r="U486" s="380"/>
      <c r="V486" s="380"/>
      <c r="W486" s="380"/>
      <c r="X486" s="380"/>
      <c r="Y486" s="380"/>
      <c r="Z486" s="380"/>
      <c r="AA486" s="380"/>
      <c r="AB486" s="380"/>
      <c r="AC486" s="380"/>
      <c r="AD486" s="83"/>
    </row>
    <row r="487" spans="1:30" ht="18" hidden="1" customHeight="1">
      <c r="A487" s="90"/>
      <c r="B487" s="107"/>
      <c r="C487" s="108"/>
      <c r="D487" s="42"/>
      <c r="E487" s="43"/>
      <c r="F487" s="44"/>
      <c r="G487" s="141"/>
      <c r="H487" s="142"/>
      <c r="I487" s="142"/>
      <c r="J487" s="106"/>
      <c r="K487" s="87">
        <f t="shared" si="26"/>
        <v>0</v>
      </c>
      <c r="L487" s="87">
        <f t="shared" si="27"/>
        <v>0</v>
      </c>
      <c r="M487" s="46">
        <f t="shared" si="28"/>
        <v>0</v>
      </c>
      <c r="N487" s="365"/>
      <c r="O487" s="365"/>
      <c r="P487" s="365"/>
      <c r="Q487" s="365"/>
      <c r="R487" s="365"/>
      <c r="S487" s="365"/>
      <c r="T487" s="365"/>
      <c r="U487" s="365"/>
      <c r="V487" s="365"/>
      <c r="W487" s="365"/>
      <c r="X487" s="365"/>
      <c r="Y487" s="365"/>
      <c r="Z487" s="365"/>
      <c r="AA487" s="365"/>
      <c r="AB487" s="365"/>
      <c r="AC487" s="365"/>
      <c r="AD487" s="83"/>
    </row>
    <row r="488" spans="1:30" ht="18" hidden="1" customHeight="1">
      <c r="A488" s="121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6"/>
        <v>0</v>
      </c>
      <c r="L488" s="87">
        <f t="shared" si="27"/>
        <v>0</v>
      </c>
      <c r="M488" s="46">
        <f t="shared" si="28"/>
        <v>0</v>
      </c>
      <c r="N488" s="380"/>
      <c r="O488" s="380"/>
      <c r="P488" s="380"/>
      <c r="Q488" s="380"/>
      <c r="R488" s="380"/>
      <c r="S488" s="380"/>
      <c r="T488" s="380"/>
      <c r="U488" s="380"/>
      <c r="V488" s="380"/>
      <c r="W488" s="380"/>
      <c r="X488" s="380"/>
      <c r="Y488" s="380"/>
      <c r="Z488" s="380"/>
      <c r="AA488" s="380"/>
      <c r="AB488" s="380"/>
      <c r="AC488" s="380"/>
      <c r="AD488" s="83"/>
    </row>
    <row r="489" spans="1:30" ht="18" hidden="1" customHeight="1">
      <c r="A489" s="90"/>
      <c r="B489" s="107"/>
      <c r="C489" s="108"/>
      <c r="D489" s="42"/>
      <c r="E489" s="43"/>
      <c r="F489" s="44"/>
      <c r="G489" s="170"/>
      <c r="H489" s="144"/>
      <c r="I489" s="157"/>
      <c r="J489" s="106"/>
      <c r="K489" s="87">
        <f t="shared" si="26"/>
        <v>0</v>
      </c>
      <c r="L489" s="87">
        <f t="shared" si="27"/>
        <v>0</v>
      </c>
      <c r="M489" s="46">
        <f t="shared" si="28"/>
        <v>0</v>
      </c>
      <c r="N489" s="365"/>
      <c r="O489" s="365"/>
      <c r="P489" s="365"/>
      <c r="Q489" s="365"/>
      <c r="R489" s="365"/>
      <c r="S489" s="365"/>
      <c r="T489" s="365"/>
      <c r="U489" s="365"/>
      <c r="V489" s="365"/>
      <c r="W489" s="365"/>
      <c r="X489" s="365"/>
      <c r="Y489" s="365"/>
      <c r="Z489" s="365"/>
      <c r="AA489" s="365"/>
      <c r="AB489" s="365"/>
      <c r="AC489" s="365"/>
      <c r="AD489" s="83"/>
    </row>
    <row r="490" spans="1:30" ht="18" customHeight="1">
      <c r="A490" s="104">
        <v>25</v>
      </c>
      <c r="B490" s="60" t="s">
        <v>123</v>
      </c>
      <c r="C490" s="61" t="s">
        <v>124</v>
      </c>
      <c r="D490" s="42">
        <v>21100150701</v>
      </c>
      <c r="E490" s="43" t="s">
        <v>148</v>
      </c>
      <c r="F490" s="74" t="s">
        <v>149</v>
      </c>
      <c r="G490" s="141">
        <v>1</v>
      </c>
      <c r="H490" s="205">
        <v>30</v>
      </c>
      <c r="I490" s="205">
        <v>30</v>
      </c>
      <c r="J490" s="106">
        <v>22</v>
      </c>
      <c r="K490" s="87">
        <f t="shared" si="26"/>
        <v>1</v>
      </c>
      <c r="L490" s="87">
        <f t="shared" si="27"/>
        <v>1</v>
      </c>
      <c r="M490" s="46">
        <f t="shared" si="28"/>
        <v>52.5</v>
      </c>
      <c r="N490" s="396">
        <v>67.5</v>
      </c>
      <c r="O490" s="383"/>
      <c r="P490" s="381">
        <f>SUM(M490:M513)+N490+O490</f>
        <v>1312.6</v>
      </c>
      <c r="Q490" s="383">
        <v>0</v>
      </c>
      <c r="R490" s="381">
        <v>21</v>
      </c>
      <c r="S490" s="387">
        <v>450</v>
      </c>
      <c r="T490" s="383">
        <v>450</v>
      </c>
      <c r="U490" s="387">
        <v>112</v>
      </c>
      <c r="V490" s="385">
        <v>112</v>
      </c>
      <c r="W490" s="387">
        <v>56</v>
      </c>
      <c r="X490" s="383">
        <v>56</v>
      </c>
      <c r="Y490" s="381">
        <f>ROUND((P490-T490),1)</f>
        <v>862.6</v>
      </c>
      <c r="Z490" s="379">
        <f>IF(OR(SUM(V490:V513)="",SUM(Q490:Q513)=""),0,IF(OR(SUM(U490:U513)=320,SUM(V490:V513)&gt;0),ROUND((SUM(Q490:Q513)-SUM(V490:V513)),1),0))</f>
        <v>-112</v>
      </c>
      <c r="AA490" s="379">
        <f>IF(OR(SUM(X490:X513)="",SUM(R490:R513)=""),0,IF(OR(SUM(W490:W513)=160,SUM(X490:X513)&gt;0),ROUND((SUM(R490:R513)-SUM(X490:X513)),1),0))</f>
        <v>-35</v>
      </c>
      <c r="AB490" s="390"/>
      <c r="AC490" s="392">
        <f>SUM(Y490:AA513)</f>
        <v>715.6</v>
      </c>
      <c r="AD490" s="83"/>
    </row>
    <row r="491" spans="1:30" ht="18" customHeight="1">
      <c r="A491" s="90"/>
      <c r="B491" s="107"/>
      <c r="C491" s="108"/>
      <c r="D491" s="42">
        <v>21100148201</v>
      </c>
      <c r="E491" s="43" t="s">
        <v>150</v>
      </c>
      <c r="F491" s="44" t="s">
        <v>149</v>
      </c>
      <c r="G491" s="139">
        <v>1</v>
      </c>
      <c r="H491" s="205">
        <v>30</v>
      </c>
      <c r="I491" s="205">
        <v>30</v>
      </c>
      <c r="J491" s="106">
        <v>22</v>
      </c>
      <c r="K491" s="87">
        <f t="shared" si="26"/>
        <v>1</v>
      </c>
      <c r="L491" s="87">
        <f t="shared" si="27"/>
        <v>1</v>
      </c>
      <c r="M491" s="46">
        <f t="shared" si="28"/>
        <v>52.5</v>
      </c>
      <c r="N491" s="365"/>
      <c r="O491" s="365"/>
      <c r="P491" s="365"/>
      <c r="Q491" s="365"/>
      <c r="R491" s="365"/>
      <c r="S491" s="365"/>
      <c r="T491" s="365"/>
      <c r="U491" s="365"/>
      <c r="V491" s="365"/>
      <c r="W491" s="365"/>
      <c r="X491" s="365"/>
      <c r="Y491" s="365"/>
      <c r="Z491" s="365"/>
      <c r="AA491" s="365"/>
      <c r="AB491" s="365"/>
      <c r="AC491" s="365"/>
      <c r="AD491" s="83"/>
    </row>
    <row r="492" spans="1:30" ht="18" customHeight="1">
      <c r="A492" s="90"/>
      <c r="B492" s="107"/>
      <c r="C492" s="108"/>
      <c r="D492" s="42" t="s">
        <v>151</v>
      </c>
      <c r="E492" s="43" t="s">
        <v>150</v>
      </c>
      <c r="F492" s="44" t="s">
        <v>342</v>
      </c>
      <c r="G492" s="139">
        <v>1</v>
      </c>
      <c r="H492" s="205">
        <v>30</v>
      </c>
      <c r="I492" s="205">
        <v>30</v>
      </c>
      <c r="J492" s="106">
        <v>43</v>
      </c>
      <c r="K492" s="87">
        <f t="shared" si="26"/>
        <v>1.2</v>
      </c>
      <c r="L492" s="87">
        <f t="shared" si="27"/>
        <v>1.2</v>
      </c>
      <c r="M492" s="46">
        <f t="shared" si="28"/>
        <v>63</v>
      </c>
      <c r="N492" s="365"/>
      <c r="O492" s="365"/>
      <c r="P492" s="365"/>
      <c r="Q492" s="365"/>
      <c r="R492" s="365"/>
      <c r="S492" s="365"/>
      <c r="T492" s="365"/>
      <c r="U492" s="365"/>
      <c r="V492" s="365"/>
      <c r="W492" s="365"/>
      <c r="X492" s="365"/>
      <c r="Y492" s="365"/>
      <c r="Z492" s="365"/>
      <c r="AA492" s="365"/>
      <c r="AB492" s="365"/>
      <c r="AC492" s="365"/>
      <c r="AD492" s="83"/>
    </row>
    <row r="493" spans="1:30" ht="18" customHeight="1">
      <c r="A493" s="90"/>
      <c r="B493" s="107"/>
      <c r="C493" s="108"/>
      <c r="D493" s="42" t="s">
        <v>152</v>
      </c>
      <c r="E493" s="43" t="s">
        <v>153</v>
      </c>
      <c r="F493" s="44" t="s">
        <v>149</v>
      </c>
      <c r="G493" s="139">
        <v>1</v>
      </c>
      <c r="H493" s="205">
        <v>30</v>
      </c>
      <c r="I493" s="205">
        <v>30</v>
      </c>
      <c r="J493" s="106">
        <v>22</v>
      </c>
      <c r="K493" s="87">
        <f t="shared" si="26"/>
        <v>1</v>
      </c>
      <c r="L493" s="87">
        <f t="shared" si="27"/>
        <v>1</v>
      </c>
      <c r="M493" s="46">
        <f t="shared" si="28"/>
        <v>52.5</v>
      </c>
      <c r="N493" s="365"/>
      <c r="O493" s="365"/>
      <c r="P493" s="365"/>
      <c r="Q493" s="365"/>
      <c r="R493" s="365"/>
      <c r="S493" s="365"/>
      <c r="T493" s="365"/>
      <c r="U493" s="365"/>
      <c r="V493" s="365"/>
      <c r="W493" s="365"/>
      <c r="X493" s="365"/>
      <c r="Y493" s="365"/>
      <c r="Z493" s="365"/>
      <c r="AA493" s="365"/>
      <c r="AB493" s="365"/>
      <c r="AC493" s="365"/>
      <c r="AD493" s="83"/>
    </row>
    <row r="494" spans="1:30" ht="18" customHeight="1">
      <c r="A494" s="90"/>
      <c r="B494" s="107"/>
      <c r="C494" s="108"/>
      <c r="D494" s="42" t="s">
        <v>154</v>
      </c>
      <c r="E494" s="43" t="s">
        <v>155</v>
      </c>
      <c r="F494" s="44" t="s">
        <v>156</v>
      </c>
      <c r="G494" s="139">
        <v>1</v>
      </c>
      <c r="H494" s="205">
        <v>35</v>
      </c>
      <c r="I494" s="205"/>
      <c r="J494" s="106">
        <v>70</v>
      </c>
      <c r="K494" s="87">
        <f t="shared" si="26"/>
        <v>1.3</v>
      </c>
      <c r="L494" s="87">
        <f t="shared" si="27"/>
        <v>0</v>
      </c>
      <c r="M494" s="46">
        <f t="shared" si="28"/>
        <v>45.5</v>
      </c>
      <c r="N494" s="365"/>
      <c r="O494" s="365"/>
      <c r="P494" s="365"/>
      <c r="Q494" s="365"/>
      <c r="R494" s="365"/>
      <c r="S494" s="365"/>
      <c r="T494" s="365"/>
      <c r="U494" s="365"/>
      <c r="V494" s="365"/>
      <c r="W494" s="365"/>
      <c r="X494" s="365"/>
      <c r="Y494" s="365"/>
      <c r="Z494" s="365"/>
      <c r="AA494" s="365"/>
      <c r="AB494" s="365"/>
      <c r="AC494" s="365"/>
      <c r="AD494" s="83"/>
    </row>
    <row r="495" spans="1:30" ht="18" customHeight="1">
      <c r="A495" s="90"/>
      <c r="B495" s="107"/>
      <c r="C495" s="108"/>
      <c r="D495" s="42" t="s">
        <v>154</v>
      </c>
      <c r="E495" s="43" t="s">
        <v>155</v>
      </c>
      <c r="F495" s="44" t="s">
        <v>156</v>
      </c>
      <c r="G495" s="139">
        <v>1</v>
      </c>
      <c r="H495" s="205"/>
      <c r="I495" s="205">
        <v>55</v>
      </c>
      <c r="J495" s="106">
        <v>35</v>
      </c>
      <c r="K495" s="87">
        <f t="shared" si="26"/>
        <v>0</v>
      </c>
      <c r="L495" s="87">
        <f t="shared" si="27"/>
        <v>1.1000000000000001</v>
      </c>
      <c r="M495" s="46">
        <f t="shared" si="28"/>
        <v>45.4</v>
      </c>
      <c r="N495" s="365"/>
      <c r="O495" s="365"/>
      <c r="P495" s="365"/>
      <c r="Q495" s="365"/>
      <c r="R495" s="365"/>
      <c r="S495" s="365"/>
      <c r="T495" s="365"/>
      <c r="U495" s="365"/>
      <c r="V495" s="365"/>
      <c r="W495" s="365"/>
      <c r="X495" s="365"/>
      <c r="Y495" s="365"/>
      <c r="Z495" s="365"/>
      <c r="AA495" s="365"/>
      <c r="AB495" s="365"/>
      <c r="AC495" s="365"/>
      <c r="AD495" s="83"/>
    </row>
    <row r="496" spans="1:30" ht="18" customHeight="1">
      <c r="A496" s="90"/>
      <c r="B496" s="107"/>
      <c r="C496" s="108"/>
      <c r="D496" s="42" t="s">
        <v>154</v>
      </c>
      <c r="E496" s="43" t="s">
        <v>155</v>
      </c>
      <c r="F496" s="44" t="s">
        <v>156</v>
      </c>
      <c r="G496" s="139">
        <v>1</v>
      </c>
      <c r="H496" s="205"/>
      <c r="I496" s="205">
        <v>55</v>
      </c>
      <c r="J496" s="106">
        <v>35</v>
      </c>
      <c r="K496" s="87">
        <f t="shared" si="26"/>
        <v>0</v>
      </c>
      <c r="L496" s="87">
        <f t="shared" si="27"/>
        <v>1.1000000000000001</v>
      </c>
      <c r="M496" s="46">
        <f t="shared" si="28"/>
        <v>45.4</v>
      </c>
      <c r="N496" s="365"/>
      <c r="O496" s="365"/>
      <c r="P496" s="365"/>
      <c r="Q496" s="365"/>
      <c r="R496" s="365"/>
      <c r="S496" s="365"/>
      <c r="T496" s="365"/>
      <c r="U496" s="365"/>
      <c r="V496" s="365"/>
      <c r="W496" s="365"/>
      <c r="X496" s="365"/>
      <c r="Y496" s="365"/>
      <c r="Z496" s="365"/>
      <c r="AA496" s="365"/>
      <c r="AB496" s="365"/>
      <c r="AC496" s="365"/>
      <c r="AD496" s="83"/>
    </row>
    <row r="497" spans="1:30" ht="18" customHeight="1">
      <c r="A497" s="90"/>
      <c r="B497" s="107"/>
      <c r="C497" s="108"/>
      <c r="D497" s="42" t="s">
        <v>157</v>
      </c>
      <c r="E497" s="43" t="s">
        <v>158</v>
      </c>
      <c r="F497" s="44" t="s">
        <v>159</v>
      </c>
      <c r="G497" s="139">
        <v>1</v>
      </c>
      <c r="H497" s="205">
        <v>45</v>
      </c>
      <c r="I497" s="205">
        <v>30</v>
      </c>
      <c r="J497" s="106">
        <v>32</v>
      </c>
      <c r="K497" s="87">
        <f t="shared" si="26"/>
        <v>1</v>
      </c>
      <c r="L497" s="87">
        <f t="shared" si="27"/>
        <v>1.1000000000000001</v>
      </c>
      <c r="M497" s="46">
        <f t="shared" si="28"/>
        <v>69.8</v>
      </c>
      <c r="N497" s="365"/>
      <c r="O497" s="365"/>
      <c r="P497" s="365"/>
      <c r="Q497" s="365"/>
      <c r="R497" s="365"/>
      <c r="S497" s="365"/>
      <c r="T497" s="365"/>
      <c r="U497" s="365"/>
      <c r="V497" s="365"/>
      <c r="W497" s="365"/>
      <c r="X497" s="365"/>
      <c r="Y497" s="365"/>
      <c r="Z497" s="365"/>
      <c r="AA497" s="365"/>
      <c r="AB497" s="365"/>
      <c r="AC497" s="365"/>
      <c r="AD497" s="83"/>
    </row>
    <row r="498" spans="1:30" ht="18" customHeight="1">
      <c r="A498" s="90"/>
      <c r="B498" s="107"/>
      <c r="C498" s="108"/>
      <c r="D498" s="42" t="s">
        <v>160</v>
      </c>
      <c r="E498" s="43" t="s">
        <v>161</v>
      </c>
      <c r="F498" s="44" t="s">
        <v>162</v>
      </c>
      <c r="G498" s="139">
        <v>1</v>
      </c>
      <c r="H498" s="205">
        <v>30</v>
      </c>
      <c r="I498" s="205">
        <v>60</v>
      </c>
      <c r="J498" s="106">
        <v>40</v>
      </c>
      <c r="K498" s="87">
        <f t="shared" si="26"/>
        <v>1.2</v>
      </c>
      <c r="L498" s="87">
        <f t="shared" si="27"/>
        <v>1.2</v>
      </c>
      <c r="M498" s="46">
        <f t="shared" si="28"/>
        <v>90</v>
      </c>
      <c r="N498" s="365"/>
      <c r="O498" s="365"/>
      <c r="P498" s="365"/>
      <c r="Q498" s="365"/>
      <c r="R498" s="365"/>
      <c r="S498" s="365"/>
      <c r="T498" s="365"/>
      <c r="U498" s="365"/>
      <c r="V498" s="365"/>
      <c r="W498" s="365"/>
      <c r="X498" s="365"/>
      <c r="Y498" s="365"/>
      <c r="Z498" s="365"/>
      <c r="AA498" s="365"/>
      <c r="AB498" s="365"/>
      <c r="AC498" s="365"/>
      <c r="AD498" s="83"/>
    </row>
    <row r="499" spans="1:30" ht="18" customHeight="1">
      <c r="A499" s="90"/>
      <c r="B499" s="107"/>
      <c r="C499" s="108"/>
      <c r="D499" s="42"/>
      <c r="E499" s="43" t="s">
        <v>153</v>
      </c>
      <c r="F499" s="44" t="s">
        <v>163</v>
      </c>
      <c r="G499" s="139">
        <v>1</v>
      </c>
      <c r="H499" s="205">
        <v>45</v>
      </c>
      <c r="I499" s="205">
        <v>30</v>
      </c>
      <c r="J499" s="106">
        <v>40</v>
      </c>
      <c r="K499" s="87">
        <f t="shared" si="26"/>
        <v>1.2</v>
      </c>
      <c r="L499" s="87">
        <f t="shared" si="27"/>
        <v>1.2</v>
      </c>
      <c r="M499" s="46">
        <f t="shared" si="28"/>
        <v>81</v>
      </c>
      <c r="N499" s="365"/>
      <c r="O499" s="365"/>
      <c r="P499" s="365"/>
      <c r="Q499" s="365"/>
      <c r="R499" s="365"/>
      <c r="S499" s="365"/>
      <c r="T499" s="365"/>
      <c r="U499" s="365"/>
      <c r="V499" s="365"/>
      <c r="W499" s="365"/>
      <c r="X499" s="365"/>
      <c r="Y499" s="365"/>
      <c r="Z499" s="365"/>
      <c r="AA499" s="365"/>
      <c r="AB499" s="365"/>
      <c r="AC499" s="365"/>
      <c r="AD499" s="83"/>
    </row>
    <row r="500" spans="1:30" ht="18" customHeight="1">
      <c r="A500" s="90"/>
      <c r="B500" s="63"/>
      <c r="C500" s="108"/>
      <c r="D500" s="42"/>
      <c r="E500" s="127" t="s">
        <v>173</v>
      </c>
      <c r="F500" s="44" t="s">
        <v>260</v>
      </c>
      <c r="G500" s="139"/>
      <c r="H500" s="137"/>
      <c r="I500" s="156"/>
      <c r="J500" s="106"/>
      <c r="K500" s="87">
        <f t="shared" si="26"/>
        <v>0</v>
      </c>
      <c r="L500" s="87">
        <f t="shared" si="27"/>
        <v>0</v>
      </c>
      <c r="M500" s="46">
        <f t="shared" si="28"/>
        <v>0</v>
      </c>
      <c r="N500" s="365"/>
      <c r="O500" s="365"/>
      <c r="P500" s="365"/>
      <c r="Q500" s="365"/>
      <c r="R500" s="365"/>
      <c r="S500" s="365"/>
      <c r="T500" s="365"/>
      <c r="U500" s="365"/>
      <c r="V500" s="365"/>
      <c r="W500" s="365"/>
      <c r="X500" s="365"/>
      <c r="Y500" s="365"/>
      <c r="Z500" s="365"/>
      <c r="AA500" s="365"/>
      <c r="AB500" s="365"/>
      <c r="AC500" s="365"/>
      <c r="AD500" s="83"/>
    </row>
    <row r="501" spans="1:30" ht="18" customHeight="1">
      <c r="A501" s="90"/>
      <c r="B501" s="107"/>
      <c r="C501" s="108"/>
      <c r="D501" s="42"/>
      <c r="E501" s="207" t="s">
        <v>190</v>
      </c>
      <c r="F501" s="208" t="s">
        <v>68</v>
      </c>
      <c r="G501" s="221"/>
      <c r="H501" s="222"/>
      <c r="I501" s="223"/>
      <c r="J501" s="224">
        <v>37</v>
      </c>
      <c r="K501" s="87">
        <f t="shared" si="26"/>
        <v>0</v>
      </c>
      <c r="L501" s="87">
        <f t="shared" si="27"/>
        <v>0</v>
      </c>
      <c r="M501" s="46">
        <f t="shared" si="28"/>
        <v>18.5</v>
      </c>
      <c r="N501" s="365"/>
      <c r="O501" s="365"/>
      <c r="P501" s="365"/>
      <c r="Q501" s="365"/>
      <c r="R501" s="365"/>
      <c r="S501" s="365"/>
      <c r="T501" s="365"/>
      <c r="U501" s="365"/>
      <c r="V501" s="365"/>
      <c r="W501" s="365"/>
      <c r="X501" s="365"/>
      <c r="Y501" s="365"/>
      <c r="Z501" s="365"/>
      <c r="AA501" s="365"/>
      <c r="AB501" s="365"/>
      <c r="AC501" s="365"/>
      <c r="AD501" s="83"/>
    </row>
    <row r="502" spans="1:30" ht="18" customHeight="1">
      <c r="A502" s="90"/>
      <c r="B502" s="109"/>
      <c r="C502" s="108"/>
      <c r="D502" s="42"/>
      <c r="E502" s="43" t="s">
        <v>436</v>
      </c>
      <c r="F502" s="44" t="s">
        <v>202</v>
      </c>
      <c r="G502" s="139">
        <v>2</v>
      </c>
      <c r="H502" s="137">
        <v>15</v>
      </c>
      <c r="I502" s="156">
        <v>30</v>
      </c>
      <c r="J502" s="173">
        <v>40</v>
      </c>
      <c r="K502" s="87">
        <f t="shared" si="26"/>
        <v>1.2</v>
      </c>
      <c r="L502" s="87">
        <f t="shared" si="27"/>
        <v>1.2</v>
      </c>
      <c r="M502" s="46">
        <f t="shared" si="28"/>
        <v>45</v>
      </c>
      <c r="N502" s="365"/>
      <c r="O502" s="365"/>
      <c r="P502" s="365"/>
      <c r="Q502" s="365"/>
      <c r="R502" s="365"/>
      <c r="S502" s="365"/>
      <c r="T502" s="365"/>
      <c r="U502" s="365"/>
      <c r="V502" s="365"/>
      <c r="W502" s="365"/>
      <c r="X502" s="365"/>
      <c r="Y502" s="365"/>
      <c r="Z502" s="365"/>
      <c r="AA502" s="365"/>
      <c r="AB502" s="365"/>
      <c r="AC502" s="365"/>
      <c r="AD502" s="83"/>
    </row>
    <row r="503" spans="1:30" ht="18" customHeight="1">
      <c r="A503" s="90"/>
      <c r="B503" s="107"/>
      <c r="C503" s="108"/>
      <c r="D503" s="42"/>
      <c r="E503" s="43" t="s">
        <v>436</v>
      </c>
      <c r="F503" s="44" t="s">
        <v>237</v>
      </c>
      <c r="G503" s="139">
        <v>2</v>
      </c>
      <c r="H503" s="137">
        <v>15</v>
      </c>
      <c r="I503" s="156">
        <v>30</v>
      </c>
      <c r="J503" s="173">
        <v>40</v>
      </c>
      <c r="K503" s="87">
        <f t="shared" si="26"/>
        <v>1.2</v>
      </c>
      <c r="L503" s="87">
        <f t="shared" si="27"/>
        <v>1.2</v>
      </c>
      <c r="M503" s="46">
        <f t="shared" si="28"/>
        <v>45</v>
      </c>
      <c r="N503" s="365"/>
      <c r="O503" s="365"/>
      <c r="P503" s="365"/>
      <c r="Q503" s="365"/>
      <c r="R503" s="365"/>
      <c r="S503" s="365"/>
      <c r="T503" s="365"/>
      <c r="U503" s="365"/>
      <c r="V503" s="365"/>
      <c r="W503" s="365"/>
      <c r="X503" s="365"/>
      <c r="Y503" s="365"/>
      <c r="Z503" s="365"/>
      <c r="AA503" s="365"/>
      <c r="AB503" s="365"/>
      <c r="AC503" s="365"/>
      <c r="AD503" s="83"/>
    </row>
    <row r="504" spans="1:30" ht="18" customHeight="1">
      <c r="A504" s="90"/>
      <c r="B504" s="107"/>
      <c r="C504" s="108"/>
      <c r="D504" s="42"/>
      <c r="E504" s="43" t="s">
        <v>437</v>
      </c>
      <c r="F504" s="44" t="s">
        <v>216</v>
      </c>
      <c r="G504" s="139">
        <v>2</v>
      </c>
      <c r="H504" s="137">
        <v>30</v>
      </c>
      <c r="I504" s="156">
        <v>30</v>
      </c>
      <c r="J504" s="173">
        <v>40</v>
      </c>
      <c r="K504" s="87">
        <f t="shared" si="26"/>
        <v>1.2</v>
      </c>
      <c r="L504" s="87">
        <f t="shared" si="27"/>
        <v>1.2</v>
      </c>
      <c r="M504" s="46">
        <f t="shared" si="28"/>
        <v>63</v>
      </c>
      <c r="N504" s="365"/>
      <c r="O504" s="365"/>
      <c r="P504" s="365"/>
      <c r="Q504" s="365"/>
      <c r="R504" s="365"/>
      <c r="S504" s="365"/>
      <c r="T504" s="365"/>
      <c r="U504" s="365"/>
      <c r="V504" s="365"/>
      <c r="W504" s="365"/>
      <c r="X504" s="365"/>
      <c r="Y504" s="365"/>
      <c r="Z504" s="365"/>
      <c r="AA504" s="365"/>
      <c r="AB504" s="365"/>
      <c r="AC504" s="365"/>
      <c r="AD504" s="83"/>
    </row>
    <row r="505" spans="1:30" ht="18" customHeight="1">
      <c r="A505" s="121"/>
      <c r="B505" s="107"/>
      <c r="C505" s="108"/>
      <c r="D505" s="42"/>
      <c r="E505" s="43" t="s">
        <v>438</v>
      </c>
      <c r="F505" s="44" t="s">
        <v>260</v>
      </c>
      <c r="G505" s="139">
        <v>2</v>
      </c>
      <c r="H505" s="137">
        <v>30</v>
      </c>
      <c r="I505" s="156">
        <v>30</v>
      </c>
      <c r="J505" s="173">
        <v>40</v>
      </c>
      <c r="K505" s="87">
        <f t="shared" si="26"/>
        <v>1.2</v>
      </c>
      <c r="L505" s="87">
        <f t="shared" si="27"/>
        <v>1.2</v>
      </c>
      <c r="M505" s="46">
        <f t="shared" si="28"/>
        <v>63</v>
      </c>
      <c r="N505" s="380"/>
      <c r="O505" s="380"/>
      <c r="P505" s="380"/>
      <c r="Q505" s="380"/>
      <c r="R505" s="380"/>
      <c r="S505" s="380"/>
      <c r="T505" s="380"/>
      <c r="U505" s="380"/>
      <c r="V505" s="380"/>
      <c r="W505" s="380"/>
      <c r="X505" s="380"/>
      <c r="Y505" s="380"/>
      <c r="Z505" s="380"/>
      <c r="AA505" s="380"/>
      <c r="AB505" s="380"/>
      <c r="AC505" s="380"/>
      <c r="AD505" s="83"/>
    </row>
    <row r="506" spans="1:30" ht="18" customHeight="1">
      <c r="A506" s="121"/>
      <c r="B506" s="107"/>
      <c r="C506" s="108"/>
      <c r="D506" s="42"/>
      <c r="E506" s="237" t="s">
        <v>393</v>
      </c>
      <c r="F506" s="238" t="s">
        <v>260</v>
      </c>
      <c r="G506" s="243">
        <v>2</v>
      </c>
      <c r="H506" s="244"/>
      <c r="I506" s="245"/>
      <c r="J506" s="246">
        <v>40</v>
      </c>
      <c r="K506" s="87">
        <f t="shared" si="26"/>
        <v>0</v>
      </c>
      <c r="L506" s="87">
        <f t="shared" si="27"/>
        <v>0</v>
      </c>
      <c r="M506" s="46">
        <f t="shared" si="28"/>
        <v>20</v>
      </c>
      <c r="N506" s="380"/>
      <c r="O506" s="380"/>
      <c r="P506" s="380"/>
      <c r="Q506" s="380"/>
      <c r="R506" s="380"/>
      <c r="S506" s="380"/>
      <c r="T506" s="380"/>
      <c r="U506" s="380"/>
      <c r="V506" s="380"/>
      <c r="W506" s="380"/>
      <c r="X506" s="380"/>
      <c r="Y506" s="380"/>
      <c r="Z506" s="380"/>
      <c r="AA506" s="380"/>
      <c r="AB506" s="380"/>
      <c r="AC506" s="380"/>
      <c r="AD506" s="83"/>
    </row>
    <row r="507" spans="1:30" s="225" customFormat="1" ht="18" customHeight="1">
      <c r="A507" s="121"/>
      <c r="B507" s="107"/>
      <c r="C507" s="108"/>
      <c r="D507" s="42"/>
      <c r="E507" s="43" t="s">
        <v>439</v>
      </c>
      <c r="F507" s="44" t="s">
        <v>242</v>
      </c>
      <c r="G507" s="139">
        <v>2</v>
      </c>
      <c r="H507" s="137">
        <v>30</v>
      </c>
      <c r="I507" s="156">
        <v>30</v>
      </c>
      <c r="J507" s="173">
        <v>40</v>
      </c>
      <c r="K507" s="87">
        <f t="shared" si="26"/>
        <v>1.2</v>
      </c>
      <c r="L507" s="87">
        <f t="shared" si="27"/>
        <v>1.2</v>
      </c>
      <c r="M507" s="46">
        <f t="shared" si="28"/>
        <v>63</v>
      </c>
      <c r="N507" s="380"/>
      <c r="O507" s="380"/>
      <c r="P507" s="380"/>
      <c r="Q507" s="380"/>
      <c r="R507" s="380"/>
      <c r="S507" s="380"/>
      <c r="T507" s="380"/>
      <c r="U507" s="380"/>
      <c r="V507" s="380"/>
      <c r="W507" s="380"/>
      <c r="X507" s="380"/>
      <c r="Y507" s="380"/>
      <c r="Z507" s="380"/>
      <c r="AA507" s="380"/>
      <c r="AB507" s="380"/>
      <c r="AC507" s="380"/>
      <c r="AD507" s="83"/>
    </row>
    <row r="508" spans="1:30" s="225" customFormat="1" ht="18" customHeight="1">
      <c r="A508" s="121"/>
      <c r="B508" s="107"/>
      <c r="C508" s="108"/>
      <c r="D508" s="42"/>
      <c r="E508" s="43" t="s">
        <v>439</v>
      </c>
      <c r="F508" s="44" t="s">
        <v>423</v>
      </c>
      <c r="G508" s="139">
        <v>2</v>
      </c>
      <c r="H508" s="137">
        <v>30</v>
      </c>
      <c r="I508" s="156">
        <v>30</v>
      </c>
      <c r="J508" s="173">
        <v>40</v>
      </c>
      <c r="K508" s="87">
        <f t="shared" si="26"/>
        <v>1.2</v>
      </c>
      <c r="L508" s="87">
        <f t="shared" si="27"/>
        <v>1.2</v>
      </c>
      <c r="M508" s="46">
        <f t="shared" si="28"/>
        <v>63</v>
      </c>
      <c r="N508" s="380"/>
      <c r="O508" s="380"/>
      <c r="P508" s="380"/>
      <c r="Q508" s="380"/>
      <c r="R508" s="380"/>
      <c r="S508" s="380"/>
      <c r="T508" s="380"/>
      <c r="U508" s="380"/>
      <c r="V508" s="380"/>
      <c r="W508" s="380"/>
      <c r="X508" s="380"/>
      <c r="Y508" s="380"/>
      <c r="Z508" s="380"/>
      <c r="AA508" s="380"/>
      <c r="AB508" s="380"/>
      <c r="AC508" s="380"/>
      <c r="AD508" s="83"/>
    </row>
    <row r="509" spans="1:30" s="225" customFormat="1" ht="18" customHeight="1">
      <c r="A509" s="121"/>
      <c r="B509" s="107"/>
      <c r="C509" s="108"/>
      <c r="D509" s="42"/>
      <c r="E509" s="43" t="s">
        <v>440</v>
      </c>
      <c r="F509" s="44" t="s">
        <v>262</v>
      </c>
      <c r="G509" s="139">
        <v>2</v>
      </c>
      <c r="H509" s="137">
        <v>35</v>
      </c>
      <c r="I509" s="156"/>
      <c r="J509" s="173">
        <v>40</v>
      </c>
      <c r="K509" s="87">
        <f t="shared" si="26"/>
        <v>1.2</v>
      </c>
      <c r="L509" s="87">
        <f t="shared" si="27"/>
        <v>0</v>
      </c>
      <c r="M509" s="46">
        <f t="shared" si="28"/>
        <v>42</v>
      </c>
      <c r="N509" s="380"/>
      <c r="O509" s="380"/>
      <c r="P509" s="380"/>
      <c r="Q509" s="380"/>
      <c r="R509" s="380"/>
      <c r="S509" s="380"/>
      <c r="T509" s="380"/>
      <c r="U509" s="380"/>
      <c r="V509" s="380"/>
      <c r="W509" s="380"/>
      <c r="X509" s="380"/>
      <c r="Y509" s="380"/>
      <c r="Z509" s="380"/>
      <c r="AA509" s="380"/>
      <c r="AB509" s="380"/>
      <c r="AC509" s="380"/>
      <c r="AD509" s="83"/>
    </row>
    <row r="510" spans="1:30" s="225" customFormat="1" ht="18" customHeight="1">
      <c r="A510" s="121"/>
      <c r="B510" s="107"/>
      <c r="C510" s="108"/>
      <c r="D510" s="42"/>
      <c r="E510" s="43" t="s">
        <v>511</v>
      </c>
      <c r="F510" s="44" t="s">
        <v>262</v>
      </c>
      <c r="G510" s="139">
        <v>2</v>
      </c>
      <c r="H510" s="137"/>
      <c r="I510" s="156">
        <v>40</v>
      </c>
      <c r="J510" s="173">
        <v>40</v>
      </c>
      <c r="K510" s="87">
        <f t="shared" si="26"/>
        <v>0</v>
      </c>
      <c r="L510" s="87">
        <f t="shared" si="27"/>
        <v>1.2</v>
      </c>
      <c r="M510" s="46">
        <f t="shared" si="28"/>
        <v>36</v>
      </c>
      <c r="N510" s="380"/>
      <c r="O510" s="380"/>
      <c r="P510" s="380"/>
      <c r="Q510" s="380"/>
      <c r="R510" s="380"/>
      <c r="S510" s="380"/>
      <c r="T510" s="380"/>
      <c r="U510" s="380"/>
      <c r="V510" s="380"/>
      <c r="W510" s="380"/>
      <c r="X510" s="380"/>
      <c r="Y510" s="380"/>
      <c r="Z510" s="380"/>
      <c r="AA510" s="380"/>
      <c r="AB510" s="380"/>
      <c r="AC510" s="380"/>
      <c r="AD510" s="83"/>
    </row>
    <row r="511" spans="1:30" ht="18" customHeight="1">
      <c r="A511" s="90"/>
      <c r="B511" s="107"/>
      <c r="C511" s="108"/>
      <c r="D511" s="42"/>
      <c r="E511" s="43" t="s">
        <v>510</v>
      </c>
      <c r="F511" s="44" t="s">
        <v>411</v>
      </c>
      <c r="G511" s="139">
        <v>2</v>
      </c>
      <c r="H511" s="137"/>
      <c r="I511" s="156">
        <v>40</v>
      </c>
      <c r="J511" s="173">
        <v>40</v>
      </c>
      <c r="K511" s="87">
        <f t="shared" si="26"/>
        <v>0</v>
      </c>
      <c r="L511" s="87">
        <f t="shared" si="27"/>
        <v>1.2</v>
      </c>
      <c r="M511" s="46">
        <f t="shared" si="28"/>
        <v>36</v>
      </c>
      <c r="N511" s="365"/>
      <c r="O511" s="365"/>
      <c r="P511" s="365"/>
      <c r="Q511" s="365"/>
      <c r="R511" s="365"/>
      <c r="S511" s="365"/>
      <c r="T511" s="365"/>
      <c r="U511" s="365"/>
      <c r="V511" s="365"/>
      <c r="W511" s="365"/>
      <c r="X511" s="365"/>
      <c r="Y511" s="365"/>
      <c r="Z511" s="365"/>
      <c r="AA511" s="365"/>
      <c r="AB511" s="365"/>
      <c r="AC511" s="365"/>
      <c r="AD511" s="83"/>
    </row>
    <row r="512" spans="1:30" ht="18" customHeight="1">
      <c r="A512" s="90"/>
      <c r="B512" s="107"/>
      <c r="C512" s="108"/>
      <c r="D512" s="42"/>
      <c r="E512" s="43" t="s">
        <v>438</v>
      </c>
      <c r="F512" s="44" t="s">
        <v>446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6"/>
        <v>1.2</v>
      </c>
      <c r="L512" s="87">
        <f t="shared" si="27"/>
        <v>1.2</v>
      </c>
      <c r="M512" s="46">
        <f t="shared" si="28"/>
        <v>63</v>
      </c>
      <c r="N512" s="365"/>
      <c r="O512" s="365"/>
      <c r="P512" s="365"/>
      <c r="Q512" s="365"/>
      <c r="R512" s="365"/>
      <c r="S512" s="365"/>
      <c r="T512" s="365"/>
      <c r="U512" s="365"/>
      <c r="V512" s="365"/>
      <c r="W512" s="365"/>
      <c r="X512" s="365"/>
      <c r="Y512" s="365"/>
      <c r="Z512" s="365"/>
      <c r="AA512" s="380"/>
      <c r="AB512" s="365"/>
      <c r="AC512" s="365"/>
      <c r="AD512" s="83"/>
    </row>
    <row r="513" spans="1:30" ht="18" customHeight="1">
      <c r="A513" s="90"/>
      <c r="B513" s="109"/>
      <c r="C513" s="110"/>
      <c r="D513" s="42"/>
      <c r="E513" s="43" t="s">
        <v>161</v>
      </c>
      <c r="F513" s="44" t="s">
        <v>457</v>
      </c>
      <c r="G513" s="139">
        <v>2</v>
      </c>
      <c r="H513" s="137">
        <v>30</v>
      </c>
      <c r="I513" s="156">
        <v>60</v>
      </c>
      <c r="J513" s="173">
        <v>40</v>
      </c>
      <c r="K513" s="87">
        <f t="shared" si="26"/>
        <v>1.2</v>
      </c>
      <c r="L513" s="87">
        <f t="shared" si="27"/>
        <v>1.2</v>
      </c>
      <c r="M513" s="46">
        <f t="shared" si="28"/>
        <v>90</v>
      </c>
      <c r="N513" s="360"/>
      <c r="O513" s="360"/>
      <c r="P513" s="360"/>
      <c r="Q513" s="360"/>
      <c r="R513" s="360"/>
      <c r="S513" s="360"/>
      <c r="T513" s="360"/>
      <c r="U513" s="360"/>
      <c r="V513" s="360"/>
      <c r="W513" s="360"/>
      <c r="X513" s="360"/>
      <c r="Y513" s="360"/>
      <c r="Z513" s="360"/>
      <c r="AA513" s="365"/>
      <c r="AB513" s="360"/>
      <c r="AC513" s="360"/>
      <c r="AD513" s="83"/>
    </row>
    <row r="514" spans="1:30" ht="18" customHeight="1">
      <c r="A514" s="104">
        <v>26</v>
      </c>
      <c r="B514" s="60" t="s">
        <v>125</v>
      </c>
      <c r="C514" s="61" t="s">
        <v>126</v>
      </c>
      <c r="D514" s="42">
        <v>71400174902</v>
      </c>
      <c r="E514" s="43" t="s">
        <v>278</v>
      </c>
      <c r="F514" s="44" t="s">
        <v>242</v>
      </c>
      <c r="G514" s="136">
        <v>1</v>
      </c>
      <c r="H514" s="137">
        <v>32</v>
      </c>
      <c r="I514" s="156">
        <v>0</v>
      </c>
      <c r="J514" s="173">
        <v>80</v>
      </c>
      <c r="K514" s="87">
        <f t="shared" si="26"/>
        <v>1.3</v>
      </c>
      <c r="L514" s="87">
        <f t="shared" si="27"/>
        <v>0</v>
      </c>
      <c r="M514" s="46">
        <f t="shared" si="28"/>
        <v>41.6</v>
      </c>
      <c r="N514" s="396">
        <v>67.5</v>
      </c>
      <c r="O514" s="383"/>
      <c r="P514" s="381">
        <f>SUM(M514:M533)+N514+O514</f>
        <v>809.49999999999989</v>
      </c>
      <c r="Q514" s="383">
        <v>0</v>
      </c>
      <c r="R514" s="381">
        <v>56</v>
      </c>
      <c r="S514" s="387">
        <v>450</v>
      </c>
      <c r="T514" s="383">
        <v>450</v>
      </c>
      <c r="U514" s="387">
        <v>112</v>
      </c>
      <c r="V514" s="385">
        <v>112</v>
      </c>
      <c r="W514" s="387">
        <v>56</v>
      </c>
      <c r="X514" s="383">
        <v>56</v>
      </c>
      <c r="Y514" s="381">
        <f>ROUND((P514-T514),1)</f>
        <v>359.5</v>
      </c>
      <c r="Z514" s="379">
        <f>IF(OR(SUM(V514:V533)="",SUM(Q514:Q533)=""),0,IF(OR(SUM(U514:U533)=320,SUM(V514:V533)&gt;0),ROUND((SUM(Q514:Q533)-SUM(V514:V533)),1),0))</f>
        <v>-112</v>
      </c>
      <c r="AA514" s="379">
        <f>IF(OR(SUM(X514:X533)="",SUM(R514:R533)=""),0,IF(OR(SUM(W514:W533)=160,SUM(X514:X533)&gt;0),ROUND((SUM(R514:R533)-SUM(X514:X533)),1),0))</f>
        <v>0</v>
      </c>
      <c r="AB514" s="390"/>
      <c r="AC514" s="392">
        <f>SUM(Y514:AA533)</f>
        <v>247.5</v>
      </c>
      <c r="AD514" s="83"/>
    </row>
    <row r="515" spans="1:30" ht="18" customHeight="1">
      <c r="A515" s="90"/>
      <c r="B515" s="107"/>
      <c r="C515" s="108"/>
      <c r="D515" s="42">
        <v>21100150202</v>
      </c>
      <c r="E515" s="207" t="s">
        <v>190</v>
      </c>
      <c r="F515" s="208" t="s">
        <v>170</v>
      </c>
      <c r="G515" s="221">
        <v>1</v>
      </c>
      <c r="H515" s="222">
        <v>0</v>
      </c>
      <c r="I515" s="223">
        <v>45</v>
      </c>
      <c r="J515" s="224">
        <v>33</v>
      </c>
      <c r="K515" s="87">
        <f t="shared" si="26"/>
        <v>0</v>
      </c>
      <c r="L515" s="87">
        <f t="shared" si="27"/>
        <v>0</v>
      </c>
      <c r="M515" s="46">
        <f t="shared" si="28"/>
        <v>16.5</v>
      </c>
      <c r="N515" s="397"/>
      <c r="O515" s="365"/>
      <c r="P515" s="365"/>
      <c r="Q515" s="365"/>
      <c r="R515" s="365"/>
      <c r="S515" s="365"/>
      <c r="T515" s="365"/>
      <c r="U515" s="365"/>
      <c r="V515" s="365"/>
      <c r="W515" s="365"/>
      <c r="X515" s="365"/>
      <c r="Y515" s="365"/>
      <c r="Z515" s="365"/>
      <c r="AA515" s="365"/>
      <c r="AB515" s="365"/>
      <c r="AC515" s="365"/>
      <c r="AD515" s="83"/>
    </row>
    <row r="516" spans="1:30" ht="18" customHeight="1">
      <c r="A516" s="90"/>
      <c r="B516" s="107"/>
      <c r="C516" s="108"/>
      <c r="D516" s="42">
        <v>21100151401</v>
      </c>
      <c r="E516" s="43" t="s">
        <v>286</v>
      </c>
      <c r="F516" s="44" t="s">
        <v>189</v>
      </c>
      <c r="G516" s="139">
        <v>1</v>
      </c>
      <c r="H516" s="137">
        <v>15</v>
      </c>
      <c r="I516" s="156">
        <v>30</v>
      </c>
      <c r="J516" s="173">
        <v>28</v>
      </c>
      <c r="K516" s="87">
        <f t="shared" si="26"/>
        <v>1</v>
      </c>
      <c r="L516" s="87">
        <f t="shared" si="27"/>
        <v>1</v>
      </c>
      <c r="M516" s="46">
        <f t="shared" si="28"/>
        <v>37.5</v>
      </c>
      <c r="N516" s="397"/>
      <c r="O516" s="365"/>
      <c r="P516" s="365"/>
      <c r="Q516" s="365"/>
      <c r="R516" s="365"/>
      <c r="S516" s="365"/>
      <c r="T516" s="365"/>
      <c r="U516" s="365"/>
      <c r="V516" s="365"/>
      <c r="W516" s="365"/>
      <c r="X516" s="365"/>
      <c r="Y516" s="365"/>
      <c r="Z516" s="365"/>
      <c r="AA516" s="365"/>
      <c r="AB516" s="365"/>
      <c r="AC516" s="365"/>
      <c r="AD516" s="83"/>
    </row>
    <row r="517" spans="1:30" ht="18" customHeight="1">
      <c r="A517" s="90"/>
      <c r="B517" s="107"/>
      <c r="C517" s="108"/>
      <c r="D517" s="42">
        <v>41000092701</v>
      </c>
      <c r="E517" s="43" t="s">
        <v>287</v>
      </c>
      <c r="F517" s="44" t="s">
        <v>159</v>
      </c>
      <c r="G517" s="139">
        <v>1</v>
      </c>
      <c r="H517" s="137">
        <v>15</v>
      </c>
      <c r="I517" s="156">
        <v>30</v>
      </c>
      <c r="J517" s="173">
        <v>32</v>
      </c>
      <c r="K517" s="87">
        <f t="shared" ref="K517:K580" si="29">IF(OR(LEFT(E517,2)="ĐA",LEFT(E517,2)="DA",LEFT(E517,5)="Đồ án",LEFT(E517,5)="Đồán ",LEFT(E517,9)="Sinh hoạt",LEFT(E517,9)="sinh hoạt",LEFT(E517,6)="Cố vấn",LEFT(E517,6)="cố vấn",LEFT(E517,4)="cvht",LEFT(E517,4)="CVHT",LEFT(E517,4)="shcn",LEFT(E517,4)="SHCN"),0,(IF(AND(H517&gt;0,J517&gt;0),IF(J517&gt;60,1.3,IF(J517&gt;35,1.2,1)),0)))</f>
        <v>1</v>
      </c>
      <c r="L517" s="87">
        <f t="shared" ref="L517:L580" si="30">IF(OR(LEFT(E517,2)="ĐA",LEFT(E517,2)="DA",LEFT(E517,5)="Đồ án",LEFT(E517,5)="Đồán "),0,IF(AND(J517&gt;0,I517&gt;0),IF(AND(OR(LEFT(E517,4)="GDQP",LEFT(E517,4)="gdqp",LEFT(E517,19)="Giáo dục quốc phòng"),J517&gt;50),1.3,IF(J517&gt;35,1.2,IF(J517&gt;29,1.1,1))),0))</f>
        <v>1.1000000000000001</v>
      </c>
      <c r="M517" s="46">
        <f t="shared" ref="M517:M580" si="31">ROUND(IF(OR(LEFT(E517,2)="ĐA",LEFT(E517,2)="DA",LEFT(E517,5)="Đồ án",LEFT(E517,5)="Đồán "),J517*0.5,(IF(H517&gt;0,H517*K517,"0")+IF(I517&gt;0,(I517*0.75)*L517,"0"))),1)</f>
        <v>39.799999999999997</v>
      </c>
      <c r="N517" s="397"/>
      <c r="O517" s="365"/>
      <c r="P517" s="365"/>
      <c r="Q517" s="365"/>
      <c r="R517" s="365"/>
      <c r="S517" s="365"/>
      <c r="T517" s="365"/>
      <c r="U517" s="365"/>
      <c r="V517" s="365"/>
      <c r="W517" s="365"/>
      <c r="X517" s="365"/>
      <c r="Y517" s="365"/>
      <c r="Z517" s="365"/>
      <c r="AA517" s="365"/>
      <c r="AB517" s="365"/>
      <c r="AC517" s="365"/>
      <c r="AD517" s="83"/>
    </row>
    <row r="518" spans="1:30" ht="18" customHeight="1">
      <c r="A518" s="90"/>
      <c r="B518" s="107"/>
      <c r="C518" s="108"/>
      <c r="D518" s="42">
        <v>21100124301</v>
      </c>
      <c r="E518" s="43" t="s">
        <v>288</v>
      </c>
      <c r="F518" s="44" t="s">
        <v>260</v>
      </c>
      <c r="G518" s="139">
        <v>1</v>
      </c>
      <c r="H518" s="137">
        <v>30</v>
      </c>
      <c r="I518" s="156">
        <v>30</v>
      </c>
      <c r="J518" s="173">
        <v>55</v>
      </c>
      <c r="K518" s="87">
        <f t="shared" si="29"/>
        <v>1.2</v>
      </c>
      <c r="L518" s="87">
        <f t="shared" si="30"/>
        <v>1.2</v>
      </c>
      <c r="M518" s="46">
        <f t="shared" si="31"/>
        <v>63</v>
      </c>
      <c r="N518" s="397"/>
      <c r="O518" s="365"/>
      <c r="P518" s="365"/>
      <c r="Q518" s="365"/>
      <c r="R518" s="365"/>
      <c r="S518" s="365"/>
      <c r="T518" s="365"/>
      <c r="U518" s="365"/>
      <c r="V518" s="365"/>
      <c r="W518" s="365"/>
      <c r="X518" s="365"/>
      <c r="Y518" s="365"/>
      <c r="Z518" s="365"/>
      <c r="AA518" s="365"/>
      <c r="AB518" s="365"/>
      <c r="AC518" s="365"/>
      <c r="AD518" s="83"/>
    </row>
    <row r="519" spans="1:30" ht="18" customHeight="1">
      <c r="A519" s="90"/>
      <c r="B519" s="107"/>
      <c r="C519" s="108"/>
      <c r="D519" s="42">
        <v>20200014401</v>
      </c>
      <c r="E519" s="43" t="s">
        <v>288</v>
      </c>
      <c r="F519" s="44" t="s">
        <v>202</v>
      </c>
      <c r="G519" s="139">
        <v>1</v>
      </c>
      <c r="H519" s="137">
        <v>15</v>
      </c>
      <c r="I519" s="156">
        <v>30</v>
      </c>
      <c r="J519" s="173">
        <v>41</v>
      </c>
      <c r="K519" s="87">
        <f t="shared" si="29"/>
        <v>1.2</v>
      </c>
      <c r="L519" s="87">
        <f t="shared" si="30"/>
        <v>1.2</v>
      </c>
      <c r="M519" s="46">
        <f t="shared" si="31"/>
        <v>45</v>
      </c>
      <c r="N519" s="397"/>
      <c r="O519" s="365"/>
      <c r="P519" s="365"/>
      <c r="Q519" s="365"/>
      <c r="R519" s="365"/>
      <c r="S519" s="365"/>
      <c r="T519" s="365"/>
      <c r="U519" s="365"/>
      <c r="V519" s="365"/>
      <c r="W519" s="365"/>
      <c r="X519" s="365"/>
      <c r="Y519" s="365"/>
      <c r="Z519" s="365"/>
      <c r="AA519" s="365"/>
      <c r="AB519" s="365"/>
      <c r="AC519" s="365"/>
      <c r="AD519" s="83"/>
    </row>
    <row r="520" spans="1:30" ht="18" customHeight="1">
      <c r="A520" s="90"/>
      <c r="B520" s="107"/>
      <c r="C520" s="108"/>
      <c r="D520" s="42">
        <v>20200014402</v>
      </c>
      <c r="E520" s="43" t="s">
        <v>288</v>
      </c>
      <c r="F520" s="44" t="s">
        <v>237</v>
      </c>
      <c r="G520" s="139">
        <v>1</v>
      </c>
      <c r="H520" s="137">
        <v>15</v>
      </c>
      <c r="I520" s="156">
        <v>30</v>
      </c>
      <c r="J520" s="173">
        <v>44</v>
      </c>
      <c r="K520" s="87">
        <f t="shared" si="29"/>
        <v>1.2</v>
      </c>
      <c r="L520" s="87">
        <f t="shared" si="30"/>
        <v>1.2</v>
      </c>
      <c r="M520" s="46">
        <f t="shared" si="31"/>
        <v>45</v>
      </c>
      <c r="N520" s="397"/>
      <c r="O520" s="365"/>
      <c r="P520" s="365"/>
      <c r="Q520" s="365"/>
      <c r="R520" s="365"/>
      <c r="S520" s="365"/>
      <c r="T520" s="365"/>
      <c r="U520" s="365"/>
      <c r="V520" s="365"/>
      <c r="W520" s="365"/>
      <c r="X520" s="365"/>
      <c r="Y520" s="365"/>
      <c r="Z520" s="365"/>
      <c r="AA520" s="365"/>
      <c r="AB520" s="365"/>
      <c r="AC520" s="365"/>
      <c r="AD520" s="83"/>
    </row>
    <row r="521" spans="1:30" ht="18" customHeight="1">
      <c r="A521" s="90"/>
      <c r="B521" s="107"/>
      <c r="C521" s="108"/>
      <c r="D521" s="42">
        <v>71400174901</v>
      </c>
      <c r="E521" s="43" t="s">
        <v>278</v>
      </c>
      <c r="F521" s="44" t="s">
        <v>243</v>
      </c>
      <c r="G521" s="139">
        <v>1</v>
      </c>
      <c r="H521" s="137">
        <v>32</v>
      </c>
      <c r="I521" s="156">
        <v>28</v>
      </c>
      <c r="J521" s="173">
        <v>47</v>
      </c>
      <c r="K521" s="87">
        <f t="shared" si="29"/>
        <v>1.2</v>
      </c>
      <c r="L521" s="87">
        <f t="shared" si="30"/>
        <v>1.2</v>
      </c>
      <c r="M521" s="46">
        <f t="shared" si="31"/>
        <v>63.6</v>
      </c>
      <c r="N521" s="397"/>
      <c r="O521" s="365"/>
      <c r="P521" s="365"/>
      <c r="Q521" s="365"/>
      <c r="R521" s="365"/>
      <c r="S521" s="365"/>
      <c r="T521" s="365"/>
      <c r="U521" s="365"/>
      <c r="V521" s="365"/>
      <c r="W521" s="365"/>
      <c r="X521" s="365"/>
      <c r="Y521" s="365"/>
      <c r="Z521" s="365"/>
      <c r="AA521" s="365"/>
      <c r="AB521" s="365"/>
      <c r="AC521" s="365"/>
      <c r="AD521" s="83"/>
    </row>
    <row r="522" spans="1:30" ht="18" customHeight="1">
      <c r="A522" s="90"/>
      <c r="B522" s="107"/>
      <c r="C522" s="108"/>
      <c r="D522" s="42">
        <v>71400174902</v>
      </c>
      <c r="E522" s="127" t="s">
        <v>278</v>
      </c>
      <c r="F522" s="184" t="s">
        <v>242</v>
      </c>
      <c r="G522" s="139">
        <v>1</v>
      </c>
      <c r="H522" s="137">
        <v>0</v>
      </c>
      <c r="I522" s="156">
        <v>28</v>
      </c>
      <c r="J522" s="173">
        <v>40</v>
      </c>
      <c r="K522" s="87">
        <f t="shared" si="29"/>
        <v>0</v>
      </c>
      <c r="L522" s="87">
        <f t="shared" si="30"/>
        <v>1.2</v>
      </c>
      <c r="M522" s="46">
        <f t="shared" si="31"/>
        <v>25.2</v>
      </c>
      <c r="N522" s="397"/>
      <c r="O522" s="365"/>
      <c r="P522" s="365"/>
      <c r="Q522" s="365"/>
      <c r="R522" s="365"/>
      <c r="S522" s="365"/>
      <c r="T522" s="365"/>
      <c r="U522" s="365"/>
      <c r="V522" s="365"/>
      <c r="W522" s="365"/>
      <c r="X522" s="365"/>
      <c r="Y522" s="365"/>
      <c r="Z522" s="365"/>
      <c r="AA522" s="365"/>
      <c r="AB522" s="365"/>
      <c r="AC522" s="365"/>
      <c r="AD522" s="83"/>
    </row>
    <row r="523" spans="1:30" ht="18" customHeight="1">
      <c r="A523" s="90"/>
      <c r="B523" s="107"/>
      <c r="C523" s="108"/>
      <c r="D523" s="42">
        <v>71400174902</v>
      </c>
      <c r="E523" s="43" t="s">
        <v>278</v>
      </c>
      <c r="F523" s="44" t="s">
        <v>242</v>
      </c>
      <c r="G523" s="139">
        <v>1</v>
      </c>
      <c r="H523" s="137">
        <v>0</v>
      </c>
      <c r="I523" s="156">
        <v>28</v>
      </c>
      <c r="J523" s="173">
        <v>40</v>
      </c>
      <c r="K523" s="87">
        <f t="shared" si="29"/>
        <v>0</v>
      </c>
      <c r="L523" s="87">
        <f t="shared" si="30"/>
        <v>1.2</v>
      </c>
      <c r="M523" s="46">
        <f t="shared" si="31"/>
        <v>25.2</v>
      </c>
      <c r="N523" s="397"/>
      <c r="O523" s="365"/>
      <c r="P523" s="365"/>
      <c r="Q523" s="365"/>
      <c r="R523" s="365"/>
      <c r="S523" s="365"/>
      <c r="T523" s="365"/>
      <c r="U523" s="365"/>
      <c r="V523" s="365"/>
      <c r="W523" s="365"/>
      <c r="X523" s="365"/>
      <c r="Y523" s="365"/>
      <c r="Z523" s="365"/>
      <c r="AA523" s="365"/>
      <c r="AB523" s="365"/>
      <c r="AC523" s="365"/>
      <c r="AD523" s="83"/>
    </row>
    <row r="524" spans="1:30" ht="18" customHeight="1">
      <c r="A524" s="121"/>
      <c r="B524" s="107"/>
      <c r="C524" s="108"/>
      <c r="D524" s="42"/>
      <c r="E524" s="43" t="s">
        <v>173</v>
      </c>
      <c r="F524" s="44" t="s">
        <v>320</v>
      </c>
      <c r="G524" s="139"/>
      <c r="H524" s="137"/>
      <c r="I524" s="156"/>
      <c r="J524" s="173"/>
      <c r="K524" s="87">
        <f t="shared" si="29"/>
        <v>0</v>
      </c>
      <c r="L524" s="87">
        <f t="shared" si="30"/>
        <v>0</v>
      </c>
      <c r="M524" s="46">
        <f t="shared" si="31"/>
        <v>0</v>
      </c>
      <c r="N524" s="397"/>
      <c r="O524" s="380"/>
      <c r="P524" s="380"/>
      <c r="Q524" s="380"/>
      <c r="R524" s="380"/>
      <c r="S524" s="380"/>
      <c r="T524" s="380"/>
      <c r="U524" s="380"/>
      <c r="V524" s="380"/>
      <c r="W524" s="380"/>
      <c r="X524" s="380"/>
      <c r="Y524" s="380"/>
      <c r="Z524" s="380"/>
      <c r="AA524" s="380"/>
      <c r="AB524" s="380"/>
      <c r="AC524" s="380"/>
      <c r="AD524" s="83"/>
    </row>
    <row r="525" spans="1:30" ht="18" customHeight="1">
      <c r="A525" s="121"/>
      <c r="B525" s="107"/>
      <c r="C525" s="108"/>
      <c r="D525" s="42"/>
      <c r="E525" s="43" t="s">
        <v>439</v>
      </c>
      <c r="F525" s="44" t="s">
        <v>319</v>
      </c>
      <c r="G525" s="139">
        <v>2</v>
      </c>
      <c r="H525" s="137">
        <v>45</v>
      </c>
      <c r="I525" s="156"/>
      <c r="J525" s="173">
        <v>40</v>
      </c>
      <c r="K525" s="87">
        <f t="shared" si="29"/>
        <v>1.2</v>
      </c>
      <c r="L525" s="87">
        <f t="shared" si="30"/>
        <v>0</v>
      </c>
      <c r="M525" s="46">
        <f t="shared" si="31"/>
        <v>54</v>
      </c>
      <c r="N525" s="397"/>
      <c r="O525" s="380"/>
      <c r="P525" s="380"/>
      <c r="Q525" s="380"/>
      <c r="R525" s="380"/>
      <c r="S525" s="380"/>
      <c r="T525" s="380"/>
      <c r="U525" s="380"/>
      <c r="V525" s="380"/>
      <c r="W525" s="380"/>
      <c r="X525" s="380"/>
      <c r="Y525" s="380"/>
      <c r="Z525" s="380"/>
      <c r="AA525" s="380"/>
      <c r="AB525" s="380"/>
      <c r="AC525" s="380"/>
      <c r="AD525" s="83"/>
    </row>
    <row r="526" spans="1:30" s="225" customFormat="1" ht="18" customHeight="1">
      <c r="A526" s="121"/>
      <c r="B526" s="107"/>
      <c r="C526" s="108"/>
      <c r="D526" s="42"/>
      <c r="E526" s="43" t="s">
        <v>512</v>
      </c>
      <c r="F526" s="44" t="s">
        <v>319</v>
      </c>
      <c r="G526" s="139">
        <v>2</v>
      </c>
      <c r="H526" s="137"/>
      <c r="I526" s="156">
        <v>30</v>
      </c>
      <c r="J526" s="173">
        <v>40</v>
      </c>
      <c r="K526" s="87">
        <f t="shared" si="29"/>
        <v>0</v>
      </c>
      <c r="L526" s="87">
        <f t="shared" si="30"/>
        <v>1.2</v>
      </c>
      <c r="M526" s="46">
        <f t="shared" si="31"/>
        <v>27</v>
      </c>
      <c r="N526" s="397"/>
      <c r="O526" s="380"/>
      <c r="P526" s="380"/>
      <c r="Q526" s="380"/>
      <c r="R526" s="380"/>
      <c r="S526" s="380"/>
      <c r="T526" s="380"/>
      <c r="U526" s="380"/>
      <c r="V526" s="380"/>
      <c r="W526" s="380"/>
      <c r="X526" s="380"/>
      <c r="Y526" s="380"/>
      <c r="Z526" s="380"/>
      <c r="AA526" s="380"/>
      <c r="AB526" s="380"/>
      <c r="AC526" s="380"/>
      <c r="AD526" s="83"/>
    </row>
    <row r="527" spans="1:30" s="225" customFormat="1" ht="18" customHeight="1">
      <c r="A527" s="121"/>
      <c r="B527" s="107"/>
      <c r="C527" s="108"/>
      <c r="D527" s="42"/>
      <c r="E527" s="43" t="s">
        <v>512</v>
      </c>
      <c r="F527" s="44" t="s">
        <v>319</v>
      </c>
      <c r="G527" s="139">
        <v>2</v>
      </c>
      <c r="H527" s="137"/>
      <c r="I527" s="156">
        <v>30</v>
      </c>
      <c r="J527" s="173">
        <v>40</v>
      </c>
      <c r="K527" s="87">
        <f t="shared" si="29"/>
        <v>0</v>
      </c>
      <c r="L527" s="87">
        <f t="shared" si="30"/>
        <v>1.2</v>
      </c>
      <c r="M527" s="46">
        <f t="shared" si="31"/>
        <v>27</v>
      </c>
      <c r="N527" s="397"/>
      <c r="O527" s="380"/>
      <c r="P527" s="380"/>
      <c r="Q527" s="380"/>
      <c r="R527" s="380"/>
      <c r="S527" s="380"/>
      <c r="T527" s="380"/>
      <c r="U527" s="380"/>
      <c r="V527" s="380"/>
      <c r="W527" s="380"/>
      <c r="X527" s="380"/>
      <c r="Y527" s="380"/>
      <c r="Z527" s="380"/>
      <c r="AA527" s="380"/>
      <c r="AB527" s="380"/>
      <c r="AC527" s="380"/>
      <c r="AD527" s="83"/>
    </row>
    <row r="528" spans="1:30" ht="18" customHeight="1">
      <c r="A528" s="121"/>
      <c r="B528" s="107"/>
      <c r="C528" s="108"/>
      <c r="D528" s="42"/>
      <c r="E528" s="43" t="s">
        <v>288</v>
      </c>
      <c r="F528" s="44" t="s">
        <v>324</v>
      </c>
      <c r="G528" s="139">
        <v>2</v>
      </c>
      <c r="H528" s="137">
        <v>15</v>
      </c>
      <c r="I528" s="156">
        <v>30</v>
      </c>
      <c r="J528" s="173">
        <v>40</v>
      </c>
      <c r="K528" s="87">
        <f t="shared" si="29"/>
        <v>1.2</v>
      </c>
      <c r="L528" s="87">
        <f t="shared" si="30"/>
        <v>1.2</v>
      </c>
      <c r="M528" s="46">
        <f t="shared" si="31"/>
        <v>45</v>
      </c>
      <c r="N528" s="397"/>
      <c r="O528" s="380"/>
      <c r="P528" s="380"/>
      <c r="Q528" s="380"/>
      <c r="R528" s="380"/>
      <c r="S528" s="380"/>
      <c r="T528" s="380"/>
      <c r="U528" s="380"/>
      <c r="V528" s="380"/>
      <c r="W528" s="380"/>
      <c r="X528" s="380"/>
      <c r="Y528" s="380"/>
      <c r="Z528" s="380"/>
      <c r="AA528" s="380"/>
      <c r="AB528" s="380"/>
      <c r="AC528" s="380"/>
      <c r="AD528" s="83"/>
    </row>
    <row r="529" spans="1:30" s="225" customFormat="1" ht="18" customHeight="1">
      <c r="A529" s="121"/>
      <c r="B529" s="107"/>
      <c r="C529" s="108"/>
      <c r="D529" s="42"/>
      <c r="E529" s="43" t="s">
        <v>288</v>
      </c>
      <c r="F529" s="44" t="s">
        <v>325</v>
      </c>
      <c r="G529" s="139">
        <v>2</v>
      </c>
      <c r="H529" s="137">
        <v>15</v>
      </c>
      <c r="I529" s="156">
        <v>30</v>
      </c>
      <c r="J529" s="173">
        <v>40</v>
      </c>
      <c r="K529" s="87">
        <f t="shared" si="29"/>
        <v>1.2</v>
      </c>
      <c r="L529" s="87">
        <f t="shared" si="30"/>
        <v>1.2</v>
      </c>
      <c r="M529" s="46">
        <f t="shared" si="31"/>
        <v>45</v>
      </c>
      <c r="N529" s="397"/>
      <c r="O529" s="380"/>
      <c r="P529" s="380"/>
      <c r="Q529" s="380"/>
      <c r="R529" s="380"/>
      <c r="S529" s="380"/>
      <c r="T529" s="380"/>
      <c r="U529" s="380"/>
      <c r="V529" s="380"/>
      <c r="W529" s="380"/>
      <c r="X529" s="380"/>
      <c r="Y529" s="380"/>
      <c r="Z529" s="380"/>
      <c r="AA529" s="380"/>
      <c r="AB529" s="380"/>
      <c r="AC529" s="380"/>
      <c r="AD529" s="83"/>
    </row>
    <row r="530" spans="1:30" s="225" customFormat="1" ht="18" customHeight="1">
      <c r="A530" s="121"/>
      <c r="B530" s="107"/>
      <c r="C530" s="108"/>
      <c r="D530" s="42"/>
      <c r="E530" s="43" t="s">
        <v>287</v>
      </c>
      <c r="F530" s="44" t="s">
        <v>243</v>
      </c>
      <c r="G530" s="139">
        <v>2</v>
      </c>
      <c r="H530" s="137">
        <v>15</v>
      </c>
      <c r="I530" s="156">
        <v>30</v>
      </c>
      <c r="J530" s="173">
        <v>40</v>
      </c>
      <c r="K530" s="87">
        <f t="shared" si="29"/>
        <v>1.2</v>
      </c>
      <c r="L530" s="87">
        <f t="shared" si="30"/>
        <v>1.2</v>
      </c>
      <c r="M530" s="46">
        <f t="shared" si="31"/>
        <v>45</v>
      </c>
      <c r="N530" s="397"/>
      <c r="O530" s="380"/>
      <c r="P530" s="380"/>
      <c r="Q530" s="380"/>
      <c r="R530" s="380"/>
      <c r="S530" s="380"/>
      <c r="T530" s="380"/>
      <c r="U530" s="380"/>
      <c r="V530" s="380"/>
      <c r="W530" s="380"/>
      <c r="X530" s="380"/>
      <c r="Y530" s="380"/>
      <c r="Z530" s="380"/>
      <c r="AA530" s="380"/>
      <c r="AB530" s="380"/>
      <c r="AC530" s="380"/>
      <c r="AD530" s="83"/>
    </row>
    <row r="531" spans="1:30" s="225" customFormat="1" ht="18" customHeight="1">
      <c r="A531" s="121"/>
      <c r="B531" s="107"/>
      <c r="C531" s="108"/>
      <c r="D531" s="42"/>
      <c r="E531" s="43" t="s">
        <v>441</v>
      </c>
      <c r="F531" s="44" t="s">
        <v>262</v>
      </c>
      <c r="G531" s="139">
        <v>2</v>
      </c>
      <c r="H531" s="137">
        <v>19</v>
      </c>
      <c r="I531" s="156"/>
      <c r="J531" s="173">
        <v>40</v>
      </c>
      <c r="K531" s="87">
        <f t="shared" si="29"/>
        <v>1.2</v>
      </c>
      <c r="L531" s="87">
        <f t="shared" si="30"/>
        <v>0</v>
      </c>
      <c r="M531" s="46">
        <f t="shared" si="31"/>
        <v>22.8</v>
      </c>
      <c r="N531" s="397"/>
      <c r="O531" s="380"/>
      <c r="P531" s="380"/>
      <c r="Q531" s="380"/>
      <c r="R531" s="380"/>
      <c r="S531" s="380"/>
      <c r="T531" s="380"/>
      <c r="U531" s="380"/>
      <c r="V531" s="380"/>
      <c r="W531" s="380"/>
      <c r="X531" s="380"/>
      <c r="Y531" s="380"/>
      <c r="Z531" s="380"/>
      <c r="AA531" s="380"/>
      <c r="AB531" s="380"/>
      <c r="AC531" s="380"/>
      <c r="AD531" s="83"/>
    </row>
    <row r="532" spans="1:30" s="225" customFormat="1" ht="18" customHeight="1">
      <c r="A532" s="121"/>
      <c r="B532" s="107"/>
      <c r="C532" s="108"/>
      <c r="D532" s="42"/>
      <c r="E532" s="43" t="s">
        <v>513</v>
      </c>
      <c r="F532" s="44" t="s">
        <v>262</v>
      </c>
      <c r="G532" s="139">
        <v>2</v>
      </c>
      <c r="H532" s="137"/>
      <c r="I532" s="156">
        <v>41</v>
      </c>
      <c r="J532" s="173">
        <v>40</v>
      </c>
      <c r="K532" s="87">
        <f t="shared" si="29"/>
        <v>0</v>
      </c>
      <c r="L532" s="87">
        <f t="shared" si="30"/>
        <v>1.2</v>
      </c>
      <c r="M532" s="46">
        <f t="shared" si="31"/>
        <v>36.9</v>
      </c>
      <c r="N532" s="397"/>
      <c r="O532" s="380"/>
      <c r="P532" s="380"/>
      <c r="Q532" s="380"/>
      <c r="R532" s="380"/>
      <c r="S532" s="380"/>
      <c r="T532" s="380"/>
      <c r="U532" s="380"/>
      <c r="V532" s="380"/>
      <c r="W532" s="380"/>
      <c r="X532" s="380"/>
      <c r="Y532" s="380"/>
      <c r="Z532" s="380"/>
      <c r="AA532" s="380"/>
      <c r="AB532" s="380"/>
      <c r="AC532" s="380"/>
      <c r="AD532" s="83"/>
    </row>
    <row r="533" spans="1:30" s="225" customFormat="1" ht="18" customHeight="1">
      <c r="A533" s="121"/>
      <c r="B533" s="107"/>
      <c r="C533" s="108"/>
      <c r="D533" s="42"/>
      <c r="E533" s="43" t="s">
        <v>514</v>
      </c>
      <c r="F533" s="44" t="s">
        <v>411</v>
      </c>
      <c r="G533" s="139">
        <v>2</v>
      </c>
      <c r="H533" s="137"/>
      <c r="I533" s="156">
        <v>41</v>
      </c>
      <c r="J533" s="173">
        <v>40</v>
      </c>
      <c r="K533" s="87">
        <f t="shared" si="29"/>
        <v>0</v>
      </c>
      <c r="L533" s="87">
        <f t="shared" si="30"/>
        <v>1.2</v>
      </c>
      <c r="M533" s="46">
        <f t="shared" si="31"/>
        <v>36.9</v>
      </c>
      <c r="N533" s="397"/>
      <c r="O533" s="380"/>
      <c r="P533" s="380"/>
      <c r="Q533" s="380"/>
      <c r="R533" s="380"/>
      <c r="S533" s="380"/>
      <c r="T533" s="380"/>
      <c r="U533" s="380"/>
      <c r="V533" s="380"/>
      <c r="W533" s="380"/>
      <c r="X533" s="380"/>
      <c r="Y533" s="380"/>
      <c r="Z533" s="380"/>
      <c r="AA533" s="380"/>
      <c r="AB533" s="380"/>
      <c r="AC533" s="380"/>
      <c r="AD533" s="83"/>
    </row>
    <row r="534" spans="1:30" ht="18" customHeight="1">
      <c r="A534" s="104">
        <v>27</v>
      </c>
      <c r="B534" s="91" t="s">
        <v>127</v>
      </c>
      <c r="C534" s="101" t="s">
        <v>128</v>
      </c>
      <c r="D534" s="42">
        <v>71400119925</v>
      </c>
      <c r="E534" s="43" t="s">
        <v>161</v>
      </c>
      <c r="F534" s="44" t="s">
        <v>164</v>
      </c>
      <c r="G534" s="170">
        <v>1</v>
      </c>
      <c r="H534" s="140">
        <v>30</v>
      </c>
      <c r="I534" s="140">
        <v>60</v>
      </c>
      <c r="J534" s="173">
        <v>36</v>
      </c>
      <c r="K534" s="87">
        <f t="shared" si="29"/>
        <v>1.2</v>
      </c>
      <c r="L534" s="87">
        <f t="shared" si="30"/>
        <v>1.2</v>
      </c>
      <c r="M534" s="46">
        <f t="shared" si="31"/>
        <v>90</v>
      </c>
      <c r="N534" s="396">
        <v>67.5</v>
      </c>
      <c r="O534" s="383"/>
      <c r="P534" s="381">
        <f>SUM(M534:M554)+N534+O534</f>
        <v>1237.7</v>
      </c>
      <c r="Q534" s="383">
        <v>0</v>
      </c>
      <c r="R534" s="381">
        <v>56</v>
      </c>
      <c r="S534" s="387">
        <v>450</v>
      </c>
      <c r="T534" s="383">
        <v>450</v>
      </c>
      <c r="U534" s="387">
        <v>112</v>
      </c>
      <c r="V534" s="385">
        <v>112</v>
      </c>
      <c r="W534" s="387">
        <v>56</v>
      </c>
      <c r="X534" s="383">
        <v>56</v>
      </c>
      <c r="Y534" s="381">
        <f>ROUND((P534-T534),1)</f>
        <v>787.7</v>
      </c>
      <c r="Z534" s="379">
        <f>IF(OR(SUM(V534)="",SUM(Q534)=""),0,IF(OR(SUM(U534)=320,SUM(V534)&gt;0),ROUND((SUM(Q534)-SUM(V534)),1),0))</f>
        <v>-112</v>
      </c>
      <c r="AA534" s="379">
        <f>IF(OR(SUM(X534:X554)="",SUM(R534:R554)=""),0,IF(OR(SUM(W534:W554)=160,SUM(X534:X554)&gt;0),ROUND((SUM(R534:R554)-SUM(X534:X554)),1),0))</f>
        <v>0</v>
      </c>
      <c r="AB534" s="390"/>
      <c r="AC534" s="392">
        <f>SUM(Y534:AA554)</f>
        <v>675.7</v>
      </c>
      <c r="AD534" s="83"/>
    </row>
    <row r="535" spans="1:30" ht="18" customHeight="1">
      <c r="A535" s="90"/>
      <c r="B535" s="107"/>
      <c r="C535" s="108"/>
      <c r="D535" s="42">
        <v>71400119905</v>
      </c>
      <c r="E535" s="43" t="s">
        <v>161</v>
      </c>
      <c r="F535" s="44" t="s">
        <v>165</v>
      </c>
      <c r="G535" s="170">
        <v>1</v>
      </c>
      <c r="H535" s="140">
        <v>30</v>
      </c>
      <c r="I535" s="140">
        <v>60</v>
      </c>
      <c r="J535" s="173">
        <v>39</v>
      </c>
      <c r="K535" s="87">
        <f t="shared" si="29"/>
        <v>1.2</v>
      </c>
      <c r="L535" s="87">
        <f t="shared" si="30"/>
        <v>1.2</v>
      </c>
      <c r="M535" s="46">
        <f t="shared" si="31"/>
        <v>90</v>
      </c>
      <c r="N535" s="397"/>
      <c r="O535" s="384"/>
      <c r="P535" s="382"/>
      <c r="Q535" s="384"/>
      <c r="R535" s="382"/>
      <c r="S535" s="388"/>
      <c r="T535" s="384"/>
      <c r="U535" s="388"/>
      <c r="V535" s="386"/>
      <c r="W535" s="388"/>
      <c r="X535" s="384"/>
      <c r="Y535" s="382"/>
      <c r="Z535" s="389"/>
      <c r="AA535" s="389"/>
      <c r="AB535" s="411"/>
      <c r="AC535" s="393"/>
      <c r="AD535" s="83"/>
    </row>
    <row r="536" spans="1:30" ht="18" customHeight="1">
      <c r="A536" s="90"/>
      <c r="B536" s="107"/>
      <c r="C536" s="108"/>
      <c r="D536" s="42">
        <v>21100180101</v>
      </c>
      <c r="E536" s="43" t="s">
        <v>166</v>
      </c>
      <c r="F536" s="44" t="s">
        <v>167</v>
      </c>
      <c r="G536" s="170">
        <v>1</v>
      </c>
      <c r="H536" s="140">
        <v>15</v>
      </c>
      <c r="I536" s="140">
        <v>60</v>
      </c>
      <c r="J536" s="173">
        <v>17</v>
      </c>
      <c r="K536" s="87">
        <f t="shared" si="29"/>
        <v>1</v>
      </c>
      <c r="L536" s="87">
        <f t="shared" si="30"/>
        <v>1</v>
      </c>
      <c r="M536" s="46">
        <f t="shared" si="31"/>
        <v>60</v>
      </c>
      <c r="N536" s="397"/>
      <c r="O536" s="384"/>
      <c r="P536" s="382"/>
      <c r="Q536" s="384"/>
      <c r="R536" s="382"/>
      <c r="S536" s="388"/>
      <c r="T536" s="384"/>
      <c r="U536" s="388"/>
      <c r="V536" s="386"/>
      <c r="W536" s="388"/>
      <c r="X536" s="384"/>
      <c r="Y536" s="382"/>
      <c r="Z536" s="389"/>
      <c r="AA536" s="389"/>
      <c r="AB536" s="411"/>
      <c r="AC536" s="393"/>
      <c r="AD536" s="83"/>
    </row>
    <row r="537" spans="1:30" ht="18" customHeight="1">
      <c r="A537" s="90"/>
      <c r="B537" s="107"/>
      <c r="C537" s="108"/>
      <c r="D537" s="42">
        <v>21100149701</v>
      </c>
      <c r="E537" s="43" t="s">
        <v>168</v>
      </c>
      <c r="F537" s="44" t="s">
        <v>169</v>
      </c>
      <c r="G537" s="170">
        <v>1</v>
      </c>
      <c r="H537" s="142">
        <v>30</v>
      </c>
      <c r="I537" s="142">
        <v>30</v>
      </c>
      <c r="J537" s="173">
        <v>37</v>
      </c>
      <c r="K537" s="87">
        <f t="shared" si="29"/>
        <v>1.2</v>
      </c>
      <c r="L537" s="87">
        <f t="shared" si="30"/>
        <v>1.2</v>
      </c>
      <c r="M537" s="46">
        <f t="shared" si="31"/>
        <v>63</v>
      </c>
      <c r="N537" s="397"/>
      <c r="O537" s="384"/>
      <c r="P537" s="382"/>
      <c r="Q537" s="384"/>
      <c r="R537" s="382"/>
      <c r="S537" s="388"/>
      <c r="T537" s="384"/>
      <c r="U537" s="388"/>
      <c r="V537" s="386"/>
      <c r="W537" s="388"/>
      <c r="X537" s="384"/>
      <c r="Y537" s="382"/>
      <c r="Z537" s="389"/>
      <c r="AA537" s="389"/>
      <c r="AB537" s="411"/>
      <c r="AC537" s="393"/>
      <c r="AD537" s="83"/>
    </row>
    <row r="538" spans="1:30" ht="18" customHeight="1">
      <c r="A538" s="90"/>
      <c r="B538" s="107"/>
      <c r="C538" s="108"/>
      <c r="D538" s="42">
        <v>21100149702</v>
      </c>
      <c r="E538" s="43" t="s">
        <v>168</v>
      </c>
      <c r="F538" s="44" t="s">
        <v>170</v>
      </c>
      <c r="G538" s="170">
        <v>1</v>
      </c>
      <c r="H538" s="142">
        <v>30</v>
      </c>
      <c r="I538" s="142">
        <v>30</v>
      </c>
      <c r="J538" s="173">
        <v>33</v>
      </c>
      <c r="K538" s="87">
        <f t="shared" si="29"/>
        <v>1</v>
      </c>
      <c r="L538" s="87">
        <f t="shared" si="30"/>
        <v>1.1000000000000001</v>
      </c>
      <c r="M538" s="46">
        <f t="shared" si="31"/>
        <v>54.8</v>
      </c>
      <c r="N538" s="397"/>
      <c r="O538" s="384"/>
      <c r="P538" s="382"/>
      <c r="Q538" s="384"/>
      <c r="R538" s="382"/>
      <c r="S538" s="388"/>
      <c r="T538" s="384"/>
      <c r="U538" s="388"/>
      <c r="V538" s="386"/>
      <c r="W538" s="388"/>
      <c r="X538" s="384"/>
      <c r="Y538" s="382"/>
      <c r="Z538" s="389"/>
      <c r="AA538" s="389"/>
      <c r="AB538" s="411"/>
      <c r="AC538" s="393"/>
      <c r="AD538" s="83"/>
    </row>
    <row r="539" spans="1:30" ht="18" customHeight="1">
      <c r="A539" s="90"/>
      <c r="B539" s="107"/>
      <c r="C539" s="108"/>
      <c r="D539" s="42">
        <v>21100150101</v>
      </c>
      <c r="E539" s="43" t="s">
        <v>171</v>
      </c>
      <c r="F539" s="44" t="s">
        <v>169</v>
      </c>
      <c r="G539" s="170">
        <v>1</v>
      </c>
      <c r="H539" s="140">
        <v>15</v>
      </c>
      <c r="I539" s="140">
        <v>30</v>
      </c>
      <c r="J539" s="173">
        <v>37</v>
      </c>
      <c r="K539" s="87">
        <f t="shared" si="29"/>
        <v>1.2</v>
      </c>
      <c r="L539" s="87">
        <f t="shared" si="30"/>
        <v>1.2</v>
      </c>
      <c r="M539" s="46">
        <f t="shared" si="31"/>
        <v>45</v>
      </c>
      <c r="N539" s="397"/>
      <c r="O539" s="384"/>
      <c r="P539" s="382"/>
      <c r="Q539" s="384"/>
      <c r="R539" s="382"/>
      <c r="S539" s="388"/>
      <c r="T539" s="384"/>
      <c r="U539" s="388"/>
      <c r="V539" s="386"/>
      <c r="W539" s="388"/>
      <c r="X539" s="384"/>
      <c r="Y539" s="382"/>
      <c r="Z539" s="389"/>
      <c r="AA539" s="389"/>
      <c r="AB539" s="411"/>
      <c r="AC539" s="393"/>
      <c r="AD539" s="83"/>
    </row>
    <row r="540" spans="1:30" ht="18" customHeight="1">
      <c r="A540" s="90"/>
      <c r="B540" s="107"/>
      <c r="C540" s="108"/>
      <c r="D540" s="42">
        <v>21100150102</v>
      </c>
      <c r="E540" s="43" t="s">
        <v>171</v>
      </c>
      <c r="F540" s="44" t="s">
        <v>170</v>
      </c>
      <c r="G540" s="170">
        <v>1</v>
      </c>
      <c r="H540" s="140">
        <v>15</v>
      </c>
      <c r="I540" s="140">
        <v>30</v>
      </c>
      <c r="J540" s="173">
        <v>33</v>
      </c>
      <c r="K540" s="87">
        <f t="shared" si="29"/>
        <v>1</v>
      </c>
      <c r="L540" s="87">
        <f t="shared" si="30"/>
        <v>1.1000000000000001</v>
      </c>
      <c r="M540" s="46">
        <f t="shared" si="31"/>
        <v>39.799999999999997</v>
      </c>
      <c r="N540" s="397"/>
      <c r="O540" s="384"/>
      <c r="P540" s="382"/>
      <c r="Q540" s="384"/>
      <c r="R540" s="382"/>
      <c r="S540" s="388"/>
      <c r="T540" s="384"/>
      <c r="U540" s="388"/>
      <c r="V540" s="386"/>
      <c r="W540" s="388"/>
      <c r="X540" s="384"/>
      <c r="Y540" s="382"/>
      <c r="Z540" s="389"/>
      <c r="AA540" s="389"/>
      <c r="AB540" s="411"/>
      <c r="AC540" s="393"/>
      <c r="AD540" s="83"/>
    </row>
    <row r="541" spans="1:30" ht="18" customHeight="1">
      <c r="A541" s="90"/>
      <c r="B541" s="107"/>
      <c r="C541" s="108"/>
      <c r="D541" s="42">
        <v>21100119808</v>
      </c>
      <c r="E541" s="43" t="s">
        <v>161</v>
      </c>
      <c r="F541" s="44" t="s">
        <v>172</v>
      </c>
      <c r="G541" s="170">
        <v>1</v>
      </c>
      <c r="H541" s="142">
        <v>30</v>
      </c>
      <c r="I541" s="142">
        <v>0</v>
      </c>
      <c r="J541" s="173">
        <v>67</v>
      </c>
      <c r="K541" s="87">
        <f t="shared" si="29"/>
        <v>1.3</v>
      </c>
      <c r="L541" s="87">
        <f t="shared" si="30"/>
        <v>0</v>
      </c>
      <c r="M541" s="46">
        <f t="shared" si="31"/>
        <v>39</v>
      </c>
      <c r="N541" s="397"/>
      <c r="O541" s="384"/>
      <c r="P541" s="382"/>
      <c r="Q541" s="384"/>
      <c r="R541" s="382"/>
      <c r="S541" s="388"/>
      <c r="T541" s="384"/>
      <c r="U541" s="388"/>
      <c r="V541" s="386"/>
      <c r="W541" s="388"/>
      <c r="X541" s="384"/>
      <c r="Y541" s="382"/>
      <c r="Z541" s="389"/>
      <c r="AA541" s="389"/>
      <c r="AB541" s="411"/>
      <c r="AC541" s="393"/>
      <c r="AD541" s="83"/>
    </row>
    <row r="542" spans="1:30" ht="18" customHeight="1">
      <c r="A542" s="90"/>
      <c r="B542" s="107"/>
      <c r="C542" s="108"/>
      <c r="D542" s="42">
        <v>21100119808</v>
      </c>
      <c r="E542" s="43" t="s">
        <v>161</v>
      </c>
      <c r="F542" s="44" t="s">
        <v>172</v>
      </c>
      <c r="G542" s="170">
        <v>1</v>
      </c>
      <c r="H542" s="142">
        <v>0</v>
      </c>
      <c r="I542" s="142">
        <v>30</v>
      </c>
      <c r="J542" s="173">
        <v>33</v>
      </c>
      <c r="K542" s="87">
        <f t="shared" si="29"/>
        <v>0</v>
      </c>
      <c r="L542" s="87">
        <f t="shared" si="30"/>
        <v>1.1000000000000001</v>
      </c>
      <c r="M542" s="46">
        <f t="shared" si="31"/>
        <v>24.8</v>
      </c>
      <c r="N542" s="397"/>
      <c r="O542" s="384"/>
      <c r="P542" s="382"/>
      <c r="Q542" s="384"/>
      <c r="R542" s="382"/>
      <c r="S542" s="388"/>
      <c r="T542" s="384"/>
      <c r="U542" s="388"/>
      <c r="V542" s="386"/>
      <c r="W542" s="388"/>
      <c r="X542" s="384"/>
      <c r="Y542" s="382"/>
      <c r="Z542" s="389"/>
      <c r="AA542" s="389"/>
      <c r="AB542" s="411"/>
      <c r="AC542" s="393"/>
      <c r="AD542" s="83"/>
    </row>
    <row r="543" spans="1:30" ht="18" customHeight="1">
      <c r="A543" s="90"/>
      <c r="B543" s="107"/>
      <c r="C543" s="108"/>
      <c r="D543" s="42">
        <v>21100119808</v>
      </c>
      <c r="E543" s="43" t="s">
        <v>161</v>
      </c>
      <c r="F543" s="44" t="s">
        <v>172</v>
      </c>
      <c r="G543" s="170">
        <v>1</v>
      </c>
      <c r="H543" s="142">
        <v>0</v>
      </c>
      <c r="I543" s="142">
        <v>30</v>
      </c>
      <c r="J543" s="173">
        <v>34</v>
      </c>
      <c r="K543" s="87">
        <f t="shared" si="29"/>
        <v>0</v>
      </c>
      <c r="L543" s="87">
        <f t="shared" si="30"/>
        <v>1.1000000000000001</v>
      </c>
      <c r="M543" s="46">
        <f t="shared" si="31"/>
        <v>24.8</v>
      </c>
      <c r="N543" s="397"/>
      <c r="O543" s="384"/>
      <c r="P543" s="382"/>
      <c r="Q543" s="384"/>
      <c r="R543" s="382"/>
      <c r="S543" s="388"/>
      <c r="T543" s="384"/>
      <c r="U543" s="388"/>
      <c r="V543" s="386"/>
      <c r="W543" s="388"/>
      <c r="X543" s="384"/>
      <c r="Y543" s="382"/>
      <c r="Z543" s="389"/>
      <c r="AA543" s="389"/>
      <c r="AB543" s="411"/>
      <c r="AC543" s="393"/>
      <c r="AD543" s="83"/>
    </row>
    <row r="544" spans="1:30" s="133" customFormat="1" ht="18" customHeight="1">
      <c r="A544" s="129"/>
      <c r="B544" s="130"/>
      <c r="C544" s="131"/>
      <c r="D544" s="126"/>
      <c r="E544" s="127" t="s">
        <v>173</v>
      </c>
      <c r="F544" s="128" t="s">
        <v>169</v>
      </c>
      <c r="G544" s="174">
        <v>1</v>
      </c>
      <c r="H544" s="200">
        <v>15</v>
      </c>
      <c r="I544" s="200">
        <v>0</v>
      </c>
      <c r="J544" s="173"/>
      <c r="K544" s="87">
        <f t="shared" si="29"/>
        <v>0</v>
      </c>
      <c r="L544" s="87">
        <f t="shared" si="30"/>
        <v>0</v>
      </c>
      <c r="M544" s="46">
        <f t="shared" si="31"/>
        <v>0</v>
      </c>
      <c r="N544" s="397"/>
      <c r="O544" s="384"/>
      <c r="P544" s="382"/>
      <c r="Q544" s="384"/>
      <c r="R544" s="382"/>
      <c r="S544" s="388"/>
      <c r="T544" s="384"/>
      <c r="U544" s="388"/>
      <c r="V544" s="386"/>
      <c r="W544" s="388"/>
      <c r="X544" s="384"/>
      <c r="Y544" s="382"/>
      <c r="Z544" s="389"/>
      <c r="AA544" s="389"/>
      <c r="AB544" s="411"/>
      <c r="AC544" s="393"/>
      <c r="AD544" s="132"/>
    </row>
    <row r="545" spans="1:30" ht="18" customHeight="1">
      <c r="A545" s="121"/>
      <c r="B545" s="107"/>
      <c r="C545" s="108"/>
      <c r="D545" s="42"/>
      <c r="E545" s="43" t="s">
        <v>442</v>
      </c>
      <c r="F545" s="44" t="s">
        <v>183</v>
      </c>
      <c r="G545" s="170">
        <v>2</v>
      </c>
      <c r="H545" s="142">
        <v>30</v>
      </c>
      <c r="I545" s="142">
        <v>30</v>
      </c>
      <c r="J545" s="173">
        <v>40</v>
      </c>
      <c r="K545" s="87">
        <f t="shared" si="29"/>
        <v>1.2</v>
      </c>
      <c r="L545" s="87">
        <f t="shared" si="30"/>
        <v>1.2</v>
      </c>
      <c r="M545" s="46">
        <f t="shared" si="31"/>
        <v>63</v>
      </c>
      <c r="N545" s="397"/>
      <c r="O545" s="384"/>
      <c r="P545" s="382"/>
      <c r="Q545" s="384"/>
      <c r="R545" s="382"/>
      <c r="S545" s="388"/>
      <c r="T545" s="384"/>
      <c r="U545" s="388"/>
      <c r="V545" s="386"/>
      <c r="W545" s="388"/>
      <c r="X545" s="384"/>
      <c r="Y545" s="382"/>
      <c r="Z545" s="389"/>
      <c r="AA545" s="389"/>
      <c r="AB545" s="411"/>
      <c r="AC545" s="393"/>
      <c r="AD545" s="83"/>
    </row>
    <row r="546" spans="1:30" s="225" customFormat="1" ht="18" customHeight="1">
      <c r="A546" s="121"/>
      <c r="B546" s="107"/>
      <c r="C546" s="108"/>
      <c r="D546" s="42"/>
      <c r="E546" s="43" t="s">
        <v>442</v>
      </c>
      <c r="F546" s="44" t="s">
        <v>206</v>
      </c>
      <c r="G546" s="170">
        <v>2</v>
      </c>
      <c r="H546" s="142">
        <v>30</v>
      </c>
      <c r="I546" s="142">
        <v>30</v>
      </c>
      <c r="J546" s="173">
        <v>40</v>
      </c>
      <c r="K546" s="87">
        <f t="shared" si="29"/>
        <v>1.2</v>
      </c>
      <c r="L546" s="87">
        <f t="shared" si="30"/>
        <v>1.2</v>
      </c>
      <c r="M546" s="46">
        <f t="shared" si="31"/>
        <v>63</v>
      </c>
      <c r="N546" s="397"/>
      <c r="O546" s="384"/>
      <c r="P546" s="382"/>
      <c r="Q546" s="384"/>
      <c r="R546" s="382"/>
      <c r="S546" s="388"/>
      <c r="T546" s="384"/>
      <c r="U546" s="388"/>
      <c r="V546" s="386"/>
      <c r="W546" s="388"/>
      <c r="X546" s="384"/>
      <c r="Y546" s="382"/>
      <c r="Z546" s="389"/>
      <c r="AA546" s="389"/>
      <c r="AB546" s="411"/>
      <c r="AC546" s="393"/>
      <c r="AD546" s="83"/>
    </row>
    <row r="547" spans="1:30" ht="18" customHeight="1">
      <c r="A547" s="121"/>
      <c r="B547" s="107"/>
      <c r="C547" s="108"/>
      <c r="D547" s="42"/>
      <c r="E547" s="43" t="s">
        <v>287</v>
      </c>
      <c r="F547" s="44" t="s">
        <v>183</v>
      </c>
      <c r="G547" s="170">
        <v>2</v>
      </c>
      <c r="H547" s="142">
        <v>30</v>
      </c>
      <c r="I547" s="142">
        <v>30</v>
      </c>
      <c r="J547" s="173">
        <v>40</v>
      </c>
      <c r="K547" s="87">
        <f t="shared" si="29"/>
        <v>1.2</v>
      </c>
      <c r="L547" s="87">
        <f t="shared" si="30"/>
        <v>1.2</v>
      </c>
      <c r="M547" s="46">
        <f t="shared" si="31"/>
        <v>63</v>
      </c>
      <c r="N547" s="397"/>
      <c r="O547" s="384"/>
      <c r="P547" s="382"/>
      <c r="Q547" s="384"/>
      <c r="R547" s="382"/>
      <c r="S547" s="388"/>
      <c r="T547" s="384"/>
      <c r="U547" s="388"/>
      <c r="V547" s="386"/>
      <c r="W547" s="388"/>
      <c r="X547" s="384"/>
      <c r="Y547" s="382"/>
      <c r="Z547" s="389"/>
      <c r="AA547" s="389"/>
      <c r="AB547" s="411"/>
      <c r="AC547" s="393"/>
      <c r="AD547" s="83"/>
    </row>
    <row r="548" spans="1:30" s="225" customFormat="1" ht="18" customHeight="1">
      <c r="A548" s="121"/>
      <c r="B548" s="107"/>
      <c r="C548" s="108"/>
      <c r="D548" s="42"/>
      <c r="E548" s="43" t="s">
        <v>287</v>
      </c>
      <c r="F548" s="44" t="s">
        <v>206</v>
      </c>
      <c r="G548" s="170">
        <v>2</v>
      </c>
      <c r="H548" s="142">
        <v>30</v>
      </c>
      <c r="I548" s="142">
        <v>30</v>
      </c>
      <c r="J548" s="173">
        <v>40</v>
      </c>
      <c r="K548" s="87">
        <f t="shared" si="29"/>
        <v>1.2</v>
      </c>
      <c r="L548" s="87">
        <f t="shared" si="30"/>
        <v>1.2</v>
      </c>
      <c r="M548" s="46">
        <f t="shared" si="31"/>
        <v>63</v>
      </c>
      <c r="N548" s="397"/>
      <c r="O548" s="384"/>
      <c r="P548" s="382"/>
      <c r="Q548" s="384"/>
      <c r="R548" s="382"/>
      <c r="S548" s="388"/>
      <c r="T548" s="384"/>
      <c r="U548" s="388"/>
      <c r="V548" s="386"/>
      <c r="W548" s="388"/>
      <c r="X548" s="384"/>
      <c r="Y548" s="382"/>
      <c r="Z548" s="389"/>
      <c r="AA548" s="389"/>
      <c r="AB548" s="411"/>
      <c r="AC548" s="393"/>
      <c r="AD548" s="83"/>
    </row>
    <row r="549" spans="1:30" ht="18" customHeight="1">
      <c r="A549" s="121"/>
      <c r="B549" s="107"/>
      <c r="C549" s="108"/>
      <c r="D549" s="42"/>
      <c r="E549" s="43" t="s">
        <v>443</v>
      </c>
      <c r="F549" s="44" t="s">
        <v>169</v>
      </c>
      <c r="G549" s="170">
        <v>2</v>
      </c>
      <c r="H549" s="142">
        <v>30</v>
      </c>
      <c r="I549" s="142">
        <v>30</v>
      </c>
      <c r="J549" s="173">
        <v>40</v>
      </c>
      <c r="K549" s="87">
        <f t="shared" si="29"/>
        <v>1.2</v>
      </c>
      <c r="L549" s="87">
        <f t="shared" si="30"/>
        <v>1.2</v>
      </c>
      <c r="M549" s="46">
        <f t="shared" si="31"/>
        <v>63</v>
      </c>
      <c r="N549" s="397"/>
      <c r="O549" s="384"/>
      <c r="P549" s="382"/>
      <c r="Q549" s="384"/>
      <c r="R549" s="382"/>
      <c r="S549" s="388"/>
      <c r="T549" s="384"/>
      <c r="U549" s="388"/>
      <c r="V549" s="386"/>
      <c r="W549" s="388"/>
      <c r="X549" s="384"/>
      <c r="Y549" s="382"/>
      <c r="Z549" s="389"/>
      <c r="AA549" s="389"/>
      <c r="AB549" s="411"/>
      <c r="AC549" s="393"/>
      <c r="AD549" s="83"/>
    </row>
    <row r="550" spans="1:30" ht="18" customHeight="1">
      <c r="A550" s="121"/>
      <c r="B550" s="107"/>
      <c r="C550" s="108"/>
      <c r="D550" s="42"/>
      <c r="E550" s="43" t="s">
        <v>443</v>
      </c>
      <c r="F550" s="44" t="s">
        <v>170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29"/>
        <v>1.2</v>
      </c>
      <c r="L550" s="87">
        <f t="shared" si="30"/>
        <v>1.2</v>
      </c>
      <c r="M550" s="46">
        <f t="shared" si="31"/>
        <v>63</v>
      </c>
      <c r="N550" s="397"/>
      <c r="O550" s="384"/>
      <c r="P550" s="382"/>
      <c r="Q550" s="384"/>
      <c r="R550" s="382"/>
      <c r="S550" s="388"/>
      <c r="T550" s="384"/>
      <c r="U550" s="388"/>
      <c r="V550" s="386"/>
      <c r="W550" s="388"/>
      <c r="X550" s="384"/>
      <c r="Y550" s="382"/>
      <c r="Z550" s="389"/>
      <c r="AA550" s="389"/>
      <c r="AB550" s="411"/>
      <c r="AC550" s="393"/>
      <c r="AD550" s="83"/>
    </row>
    <row r="551" spans="1:30" ht="18" customHeight="1">
      <c r="A551" s="121"/>
      <c r="B551" s="107"/>
      <c r="C551" s="108"/>
      <c r="D551" s="42"/>
      <c r="E551" s="43" t="s">
        <v>442</v>
      </c>
      <c r="F551" s="44" t="s">
        <v>242</v>
      </c>
      <c r="G551" s="170">
        <v>2</v>
      </c>
      <c r="H551" s="142">
        <v>15</v>
      </c>
      <c r="I551" s="142">
        <v>30</v>
      </c>
      <c r="J551" s="173">
        <v>40</v>
      </c>
      <c r="K551" s="87">
        <f t="shared" si="29"/>
        <v>1.2</v>
      </c>
      <c r="L551" s="87">
        <f t="shared" si="30"/>
        <v>1.2</v>
      </c>
      <c r="M551" s="46">
        <f t="shared" si="31"/>
        <v>45</v>
      </c>
      <c r="N551" s="397"/>
      <c r="O551" s="384"/>
      <c r="P551" s="382"/>
      <c r="Q551" s="384"/>
      <c r="R551" s="382"/>
      <c r="S551" s="388"/>
      <c r="T551" s="384"/>
      <c r="U551" s="388"/>
      <c r="V551" s="386"/>
      <c r="W551" s="388"/>
      <c r="X551" s="384"/>
      <c r="Y551" s="382"/>
      <c r="Z551" s="389"/>
      <c r="AA551" s="389"/>
      <c r="AB551" s="411"/>
      <c r="AC551" s="393"/>
      <c r="AD551" s="83"/>
    </row>
    <row r="552" spans="1:30" ht="18" customHeight="1">
      <c r="A552" s="121"/>
      <c r="B552" s="107"/>
      <c r="C552" s="108"/>
      <c r="D552" s="42"/>
      <c r="E552" s="43" t="s">
        <v>444</v>
      </c>
      <c r="F552" s="44" t="s">
        <v>243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29"/>
        <v>1.2</v>
      </c>
      <c r="L552" s="87">
        <f t="shared" si="30"/>
        <v>1.2</v>
      </c>
      <c r="M552" s="46">
        <f t="shared" si="31"/>
        <v>63</v>
      </c>
      <c r="N552" s="397"/>
      <c r="O552" s="384"/>
      <c r="P552" s="382"/>
      <c r="Q552" s="384"/>
      <c r="R552" s="382"/>
      <c r="S552" s="388"/>
      <c r="T552" s="384"/>
      <c r="U552" s="388"/>
      <c r="V552" s="386"/>
      <c r="W552" s="388"/>
      <c r="X552" s="384"/>
      <c r="Y552" s="382"/>
      <c r="Z552" s="389"/>
      <c r="AA552" s="389"/>
      <c r="AB552" s="411"/>
      <c r="AC552" s="393"/>
      <c r="AD552" s="83"/>
    </row>
    <row r="553" spans="1:30" ht="18" customHeight="1">
      <c r="A553" s="121"/>
      <c r="B553" s="107"/>
      <c r="C553" s="108"/>
      <c r="D553" s="42"/>
      <c r="E553" s="43" t="s">
        <v>444</v>
      </c>
      <c r="F553" s="44" t="s">
        <v>445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29"/>
        <v>1.2</v>
      </c>
      <c r="L553" s="87">
        <f t="shared" si="30"/>
        <v>1.2</v>
      </c>
      <c r="M553" s="46">
        <f t="shared" si="31"/>
        <v>63</v>
      </c>
      <c r="N553" s="397"/>
      <c r="O553" s="384"/>
      <c r="P553" s="382"/>
      <c r="Q553" s="384"/>
      <c r="R553" s="382"/>
      <c r="S553" s="388"/>
      <c r="T553" s="384"/>
      <c r="U553" s="388"/>
      <c r="V553" s="386"/>
      <c r="W553" s="388"/>
      <c r="X553" s="384"/>
      <c r="Y553" s="382"/>
      <c r="Z553" s="389"/>
      <c r="AA553" s="389"/>
      <c r="AB553" s="411"/>
      <c r="AC553" s="393"/>
      <c r="AD553" s="83"/>
    </row>
    <row r="554" spans="1:30" ht="18" customHeight="1">
      <c r="A554" s="90"/>
      <c r="B554" s="63"/>
      <c r="C554" s="108"/>
      <c r="D554" s="42"/>
      <c r="E554" s="43" t="s">
        <v>161</v>
      </c>
      <c r="F554" s="44" t="s">
        <v>458</v>
      </c>
      <c r="G554" s="170">
        <v>2</v>
      </c>
      <c r="H554" s="140">
        <v>30</v>
      </c>
      <c r="I554" s="140">
        <v>60</v>
      </c>
      <c r="J554" s="173">
        <v>40</v>
      </c>
      <c r="K554" s="87">
        <f t="shared" si="29"/>
        <v>1.2</v>
      </c>
      <c r="L554" s="87">
        <f t="shared" si="30"/>
        <v>1.2</v>
      </c>
      <c r="M554" s="46">
        <f t="shared" si="31"/>
        <v>90</v>
      </c>
      <c r="N554" s="397"/>
      <c r="O554" s="384"/>
      <c r="P554" s="382"/>
      <c r="Q554" s="384"/>
      <c r="R554" s="382"/>
      <c r="S554" s="388"/>
      <c r="T554" s="384"/>
      <c r="U554" s="388"/>
      <c r="V554" s="386"/>
      <c r="W554" s="388"/>
      <c r="X554" s="384"/>
      <c r="Y554" s="382"/>
      <c r="Z554" s="389"/>
      <c r="AA554" s="389"/>
      <c r="AB554" s="411"/>
      <c r="AC554" s="393"/>
      <c r="AD554" s="83"/>
    </row>
    <row r="555" spans="1:30" ht="18" customHeight="1">
      <c r="A555" s="104">
        <v>28</v>
      </c>
      <c r="B555" s="91" t="s">
        <v>174</v>
      </c>
      <c r="C555" s="101" t="s">
        <v>175</v>
      </c>
      <c r="D555" s="42">
        <v>71400135502</v>
      </c>
      <c r="E555" s="201" t="s">
        <v>335</v>
      </c>
      <c r="F555" s="44" t="s">
        <v>177</v>
      </c>
      <c r="G555" s="170">
        <v>1</v>
      </c>
      <c r="H555" s="42">
        <v>22</v>
      </c>
      <c r="I555" s="42">
        <v>22</v>
      </c>
      <c r="J555" s="173">
        <v>40</v>
      </c>
      <c r="K555" s="87">
        <f t="shared" si="29"/>
        <v>1.2</v>
      </c>
      <c r="L555" s="87">
        <f t="shared" si="30"/>
        <v>1.2</v>
      </c>
      <c r="M555" s="46">
        <f t="shared" si="31"/>
        <v>46.2</v>
      </c>
      <c r="N555" s="396">
        <v>67.5</v>
      </c>
      <c r="O555" s="383"/>
      <c r="P555" s="381">
        <f>SUM(M555:M563)+N555+O555</f>
        <v>176.7</v>
      </c>
      <c r="Q555" s="383"/>
      <c r="R555" s="381"/>
      <c r="S555" s="387"/>
      <c r="T555" s="383"/>
      <c r="U555" s="387"/>
      <c r="V555" s="385"/>
      <c r="W555" s="387"/>
      <c r="X555" s="383"/>
      <c r="Y555" s="381"/>
      <c r="Z555" s="379"/>
      <c r="AA555" s="379"/>
      <c r="AB555" s="390"/>
      <c r="AC555" s="392">
        <f>P555</f>
        <v>176.7</v>
      </c>
      <c r="AD555" s="83"/>
    </row>
    <row r="556" spans="1:30" ht="18" customHeight="1">
      <c r="A556" s="121"/>
      <c r="B556" s="109"/>
      <c r="C556" s="110"/>
      <c r="D556" s="42"/>
      <c r="E556" s="127" t="s">
        <v>173</v>
      </c>
      <c r="F556" s="76" t="s">
        <v>194</v>
      </c>
      <c r="G556" s="42"/>
      <c r="H556" s="42"/>
      <c r="I556" s="42"/>
      <c r="J556" s="173"/>
      <c r="K556" s="87">
        <f t="shared" si="29"/>
        <v>0</v>
      </c>
      <c r="L556" s="87">
        <f t="shared" si="30"/>
        <v>0</v>
      </c>
      <c r="M556" s="46">
        <f t="shared" si="31"/>
        <v>0</v>
      </c>
      <c r="N556" s="397"/>
      <c r="O556" s="384"/>
      <c r="P556" s="382"/>
      <c r="Q556" s="384"/>
      <c r="R556" s="382"/>
      <c r="S556" s="388"/>
      <c r="T556" s="384"/>
      <c r="U556" s="388"/>
      <c r="V556" s="386"/>
      <c r="W556" s="388"/>
      <c r="X556" s="384"/>
      <c r="Y556" s="382"/>
      <c r="Z556" s="389"/>
      <c r="AA556" s="389"/>
      <c r="AB556" s="411"/>
      <c r="AC556" s="393"/>
      <c r="AD556" s="83"/>
    </row>
    <row r="557" spans="1:30" ht="18" customHeight="1">
      <c r="A557" s="121"/>
      <c r="B557" s="109"/>
      <c r="C557" s="110"/>
      <c r="D557" s="42"/>
      <c r="E557" s="42" t="s">
        <v>277</v>
      </c>
      <c r="F557" s="42" t="s">
        <v>159</v>
      </c>
      <c r="G557" s="42">
        <v>2</v>
      </c>
      <c r="H557" s="42">
        <v>30</v>
      </c>
      <c r="I557" s="42">
        <v>30</v>
      </c>
      <c r="J557" s="173">
        <v>40</v>
      </c>
      <c r="K557" s="87">
        <f t="shared" si="29"/>
        <v>1.2</v>
      </c>
      <c r="L557" s="87">
        <f t="shared" si="30"/>
        <v>1.2</v>
      </c>
      <c r="M557" s="46">
        <f t="shared" si="31"/>
        <v>63</v>
      </c>
      <c r="N557" s="397"/>
      <c r="O557" s="384"/>
      <c r="P557" s="382"/>
      <c r="Q557" s="384"/>
      <c r="R557" s="382"/>
      <c r="S557" s="388"/>
      <c r="T557" s="384"/>
      <c r="U557" s="388"/>
      <c r="V557" s="386"/>
      <c r="W557" s="388"/>
      <c r="X557" s="384"/>
      <c r="Y557" s="382"/>
      <c r="Z557" s="389"/>
      <c r="AA557" s="389"/>
      <c r="AB557" s="411"/>
      <c r="AC557" s="393"/>
      <c r="AD557" s="83"/>
    </row>
    <row r="558" spans="1:30" ht="18" hidden="1" customHeight="1">
      <c r="A558" s="121"/>
      <c r="B558" s="109"/>
      <c r="C558" s="110"/>
      <c r="D558" s="42"/>
      <c r="E558" s="42"/>
      <c r="F558" s="42"/>
      <c r="G558" s="42"/>
      <c r="H558" s="42"/>
      <c r="I558" s="42"/>
      <c r="J558" s="173"/>
      <c r="K558" s="87">
        <f t="shared" si="29"/>
        <v>0</v>
      </c>
      <c r="L558" s="87">
        <f t="shared" si="30"/>
        <v>0</v>
      </c>
      <c r="M558" s="46">
        <f t="shared" si="31"/>
        <v>0</v>
      </c>
      <c r="N558" s="397"/>
      <c r="O558" s="384"/>
      <c r="P558" s="382"/>
      <c r="Q558" s="384"/>
      <c r="R558" s="382"/>
      <c r="S558" s="388"/>
      <c r="T558" s="384"/>
      <c r="U558" s="388"/>
      <c r="V558" s="386"/>
      <c r="W558" s="388"/>
      <c r="X558" s="384"/>
      <c r="Y558" s="382"/>
      <c r="Z558" s="389"/>
      <c r="AA558" s="389"/>
      <c r="AB558" s="411"/>
      <c r="AC558" s="393"/>
      <c r="AD558" s="83"/>
    </row>
    <row r="559" spans="1:30" ht="18" hidden="1" customHeight="1">
      <c r="A559" s="121"/>
      <c r="B559" s="109"/>
      <c r="C559" s="110"/>
      <c r="D559" s="42"/>
      <c r="E559" s="42"/>
      <c r="F559" s="42"/>
      <c r="G559" s="42"/>
      <c r="H559" s="42"/>
      <c r="I559" s="42"/>
      <c r="J559" s="173"/>
      <c r="K559" s="87">
        <f t="shared" si="29"/>
        <v>0</v>
      </c>
      <c r="L559" s="87">
        <f t="shared" si="30"/>
        <v>0</v>
      </c>
      <c r="M559" s="46">
        <f t="shared" si="31"/>
        <v>0</v>
      </c>
      <c r="N559" s="397"/>
      <c r="O559" s="384"/>
      <c r="P559" s="382"/>
      <c r="Q559" s="384"/>
      <c r="R559" s="382"/>
      <c r="S559" s="388"/>
      <c r="T559" s="384"/>
      <c r="U559" s="388"/>
      <c r="V559" s="386"/>
      <c r="W559" s="388"/>
      <c r="X559" s="384"/>
      <c r="Y559" s="382"/>
      <c r="Z559" s="389"/>
      <c r="AA559" s="389"/>
      <c r="AB559" s="411"/>
      <c r="AC559" s="393"/>
      <c r="AD559" s="83"/>
    </row>
    <row r="560" spans="1:30" ht="18" hidden="1" customHeight="1">
      <c r="A560" s="121"/>
      <c r="B560" s="109"/>
      <c r="C560" s="110"/>
      <c r="D560" s="42"/>
      <c r="E560" s="42"/>
      <c r="F560" s="42"/>
      <c r="G560" s="42"/>
      <c r="H560" s="42"/>
      <c r="I560" s="42"/>
      <c r="J560" s="173"/>
      <c r="K560" s="87">
        <f t="shared" si="29"/>
        <v>0</v>
      </c>
      <c r="L560" s="87">
        <f t="shared" si="30"/>
        <v>0</v>
      </c>
      <c r="M560" s="46">
        <f t="shared" si="31"/>
        <v>0</v>
      </c>
      <c r="N560" s="397"/>
      <c r="O560" s="384"/>
      <c r="P560" s="382"/>
      <c r="Q560" s="384"/>
      <c r="R560" s="382"/>
      <c r="S560" s="388"/>
      <c r="T560" s="384"/>
      <c r="U560" s="388"/>
      <c r="V560" s="386"/>
      <c r="W560" s="388"/>
      <c r="X560" s="384"/>
      <c r="Y560" s="382"/>
      <c r="Z560" s="389"/>
      <c r="AA560" s="389"/>
      <c r="AB560" s="411"/>
      <c r="AC560" s="393"/>
      <c r="AD560" s="83"/>
    </row>
    <row r="561" spans="1:30" ht="18" hidden="1" customHeight="1">
      <c r="A561" s="121"/>
      <c r="B561" s="109"/>
      <c r="C561" s="110"/>
      <c r="D561" s="42"/>
      <c r="E561" s="42"/>
      <c r="F561" s="42"/>
      <c r="G561" s="42"/>
      <c r="H561" s="42"/>
      <c r="I561" s="42"/>
      <c r="J561" s="173"/>
      <c r="K561" s="87">
        <f t="shared" si="29"/>
        <v>0</v>
      </c>
      <c r="L561" s="87">
        <f t="shared" si="30"/>
        <v>0</v>
      </c>
      <c r="M561" s="46">
        <f t="shared" si="31"/>
        <v>0</v>
      </c>
      <c r="N561" s="397"/>
      <c r="O561" s="384"/>
      <c r="P561" s="382"/>
      <c r="Q561" s="384"/>
      <c r="R561" s="382"/>
      <c r="S561" s="388"/>
      <c r="T561" s="384"/>
      <c r="U561" s="388"/>
      <c r="V561" s="386"/>
      <c r="W561" s="388"/>
      <c r="X561" s="384"/>
      <c r="Y561" s="382"/>
      <c r="Z561" s="389"/>
      <c r="AA561" s="389"/>
      <c r="AB561" s="411"/>
      <c r="AC561" s="393"/>
      <c r="AD561" s="83"/>
    </row>
    <row r="562" spans="1:30" ht="18" hidden="1" customHeight="1">
      <c r="A562" s="121"/>
      <c r="B562" s="109"/>
      <c r="C562" s="110"/>
      <c r="D562" s="42"/>
      <c r="E562" s="42"/>
      <c r="F562" s="42"/>
      <c r="G562" s="42"/>
      <c r="H562" s="42"/>
      <c r="I562" s="42"/>
      <c r="J562" s="173"/>
      <c r="K562" s="87">
        <f t="shared" si="29"/>
        <v>0</v>
      </c>
      <c r="L562" s="87">
        <f t="shared" si="30"/>
        <v>0</v>
      </c>
      <c r="M562" s="46">
        <f t="shared" si="31"/>
        <v>0</v>
      </c>
      <c r="N562" s="397"/>
      <c r="O562" s="384"/>
      <c r="P562" s="382"/>
      <c r="Q562" s="384"/>
      <c r="R562" s="382"/>
      <c r="S562" s="388"/>
      <c r="T562" s="384"/>
      <c r="U562" s="388"/>
      <c r="V562" s="386"/>
      <c r="W562" s="388"/>
      <c r="X562" s="384"/>
      <c r="Y562" s="382"/>
      <c r="Z562" s="389"/>
      <c r="AA562" s="389"/>
      <c r="AB562" s="411"/>
      <c r="AC562" s="393"/>
      <c r="AD562" s="83"/>
    </row>
    <row r="563" spans="1:30" ht="18" hidden="1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29"/>
        <v>0</v>
      </c>
      <c r="L563" s="87">
        <f t="shared" si="30"/>
        <v>0</v>
      </c>
      <c r="M563" s="46">
        <f t="shared" si="31"/>
        <v>0</v>
      </c>
      <c r="N563" s="397"/>
      <c r="O563" s="384"/>
      <c r="P563" s="382"/>
      <c r="Q563" s="384"/>
      <c r="R563" s="382"/>
      <c r="S563" s="388"/>
      <c r="T563" s="384"/>
      <c r="U563" s="388"/>
      <c r="V563" s="386"/>
      <c r="W563" s="388"/>
      <c r="X563" s="384"/>
      <c r="Y563" s="382"/>
      <c r="Z563" s="389"/>
      <c r="AA563" s="389"/>
      <c r="AB563" s="411"/>
      <c r="AC563" s="393"/>
      <c r="AD563" s="83"/>
    </row>
    <row r="564" spans="1:30" ht="18" customHeight="1">
      <c r="A564" s="104">
        <v>29</v>
      </c>
      <c r="B564" s="91" t="s">
        <v>219</v>
      </c>
      <c r="C564" s="101" t="s">
        <v>220</v>
      </c>
      <c r="D564" s="42">
        <v>71400119904</v>
      </c>
      <c r="E564" s="42" t="s">
        <v>343</v>
      </c>
      <c r="F564" s="42" t="s">
        <v>344</v>
      </c>
      <c r="G564" s="42">
        <v>1</v>
      </c>
      <c r="H564" s="42">
        <v>60</v>
      </c>
      <c r="I564" s="42">
        <v>30</v>
      </c>
      <c r="J564" s="173">
        <v>45</v>
      </c>
      <c r="K564" s="87">
        <f t="shared" si="29"/>
        <v>1.2</v>
      </c>
      <c r="L564" s="87">
        <f t="shared" si="30"/>
        <v>1.2</v>
      </c>
      <c r="M564" s="46">
        <f t="shared" si="31"/>
        <v>99</v>
      </c>
      <c r="N564" s="396"/>
      <c r="O564" s="383"/>
      <c r="P564" s="381">
        <f>SUM(M564:M573)+N564+O564</f>
        <v>162</v>
      </c>
      <c r="Q564" s="383"/>
      <c r="R564" s="381"/>
      <c r="S564" s="387"/>
      <c r="T564" s="383"/>
      <c r="U564" s="387"/>
      <c r="V564" s="385"/>
      <c r="W564" s="387"/>
      <c r="X564" s="383"/>
      <c r="Y564" s="381"/>
      <c r="Z564" s="379"/>
      <c r="AA564" s="379"/>
      <c r="AB564" s="390"/>
      <c r="AC564" s="392">
        <f t="shared" ref="AC564" si="32">P564</f>
        <v>162</v>
      </c>
      <c r="AD564" s="83"/>
    </row>
    <row r="565" spans="1:30" ht="18" customHeight="1">
      <c r="A565" s="121"/>
      <c r="B565" s="109"/>
      <c r="C565" s="110"/>
      <c r="D565" s="42"/>
      <c r="E565" s="42" t="s">
        <v>278</v>
      </c>
      <c r="F565" s="42" t="s">
        <v>235</v>
      </c>
      <c r="G565" s="42">
        <v>1</v>
      </c>
      <c r="H565" s="42">
        <v>30</v>
      </c>
      <c r="I565" s="42">
        <v>30</v>
      </c>
      <c r="J565" s="173">
        <v>40</v>
      </c>
      <c r="K565" s="87">
        <f t="shared" si="29"/>
        <v>1.2</v>
      </c>
      <c r="L565" s="87">
        <f t="shared" si="30"/>
        <v>1.2</v>
      </c>
      <c r="M565" s="46">
        <f t="shared" si="31"/>
        <v>63</v>
      </c>
      <c r="N565" s="397"/>
      <c r="O565" s="384"/>
      <c r="P565" s="382"/>
      <c r="Q565" s="384"/>
      <c r="R565" s="382"/>
      <c r="S565" s="388"/>
      <c r="T565" s="384"/>
      <c r="U565" s="388"/>
      <c r="V565" s="386"/>
      <c r="W565" s="388"/>
      <c r="X565" s="384"/>
      <c r="Y565" s="382"/>
      <c r="Z565" s="389"/>
      <c r="AA565" s="389"/>
      <c r="AB565" s="411"/>
      <c r="AC565" s="393"/>
      <c r="AD565" s="83"/>
    </row>
    <row r="566" spans="1:30" ht="18" hidden="1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29"/>
        <v>0</v>
      </c>
      <c r="L566" s="87">
        <f t="shared" si="30"/>
        <v>0</v>
      </c>
      <c r="M566" s="46">
        <f t="shared" si="31"/>
        <v>0</v>
      </c>
      <c r="N566" s="397"/>
      <c r="O566" s="384"/>
      <c r="P566" s="382"/>
      <c r="Q566" s="384"/>
      <c r="R566" s="382"/>
      <c r="S566" s="388"/>
      <c r="T566" s="384"/>
      <c r="U566" s="388"/>
      <c r="V566" s="386"/>
      <c r="W566" s="388"/>
      <c r="X566" s="384"/>
      <c r="Y566" s="382"/>
      <c r="Z566" s="389"/>
      <c r="AA566" s="389"/>
      <c r="AB566" s="411"/>
      <c r="AC566" s="393"/>
      <c r="AD566" s="83"/>
    </row>
    <row r="567" spans="1:30" ht="18" hidden="1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29"/>
        <v>0</v>
      </c>
      <c r="L567" s="87">
        <f t="shared" si="30"/>
        <v>0</v>
      </c>
      <c r="M567" s="46">
        <f t="shared" si="31"/>
        <v>0</v>
      </c>
      <c r="N567" s="397"/>
      <c r="O567" s="384"/>
      <c r="P567" s="382"/>
      <c r="Q567" s="384"/>
      <c r="R567" s="382"/>
      <c r="S567" s="388"/>
      <c r="T567" s="384"/>
      <c r="U567" s="388"/>
      <c r="V567" s="386"/>
      <c r="W567" s="388"/>
      <c r="X567" s="384"/>
      <c r="Y567" s="382"/>
      <c r="Z567" s="389"/>
      <c r="AA567" s="389"/>
      <c r="AB567" s="411"/>
      <c r="AC567" s="393"/>
      <c r="AD567" s="83"/>
    </row>
    <row r="568" spans="1:30" ht="18" hidden="1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29"/>
        <v>0</v>
      </c>
      <c r="L568" s="87">
        <f t="shared" si="30"/>
        <v>0</v>
      </c>
      <c r="M568" s="46">
        <f t="shared" si="31"/>
        <v>0</v>
      </c>
      <c r="N568" s="397"/>
      <c r="O568" s="384"/>
      <c r="P568" s="382"/>
      <c r="Q568" s="384"/>
      <c r="R568" s="382"/>
      <c r="S568" s="388"/>
      <c r="T568" s="384"/>
      <c r="U568" s="388"/>
      <c r="V568" s="386"/>
      <c r="W568" s="388"/>
      <c r="X568" s="384"/>
      <c r="Y568" s="382"/>
      <c r="Z568" s="389"/>
      <c r="AA568" s="389"/>
      <c r="AB568" s="411"/>
      <c r="AC568" s="393"/>
      <c r="AD568" s="83"/>
    </row>
    <row r="569" spans="1:30" ht="18" hidden="1" customHeight="1">
      <c r="A569" s="121"/>
      <c r="B569" s="109"/>
      <c r="C569" s="110"/>
      <c r="D569" s="42"/>
      <c r="E569" s="42"/>
      <c r="F569" s="42"/>
      <c r="G569" s="42"/>
      <c r="H569" s="42"/>
      <c r="I569" s="42"/>
      <c r="J569" s="173"/>
      <c r="K569" s="87">
        <f t="shared" si="29"/>
        <v>0</v>
      </c>
      <c r="L569" s="87">
        <f t="shared" si="30"/>
        <v>0</v>
      </c>
      <c r="M569" s="46">
        <f t="shared" si="31"/>
        <v>0</v>
      </c>
      <c r="N569" s="397"/>
      <c r="O569" s="384"/>
      <c r="P569" s="382"/>
      <c r="Q569" s="384"/>
      <c r="R569" s="382"/>
      <c r="S569" s="388"/>
      <c r="T569" s="384"/>
      <c r="U569" s="388"/>
      <c r="V569" s="386"/>
      <c r="W569" s="388"/>
      <c r="X569" s="384"/>
      <c r="Y569" s="382"/>
      <c r="Z569" s="389"/>
      <c r="AA569" s="389"/>
      <c r="AB569" s="411"/>
      <c r="AC569" s="393"/>
      <c r="AD569" s="83"/>
    </row>
    <row r="570" spans="1:30" ht="18" hidden="1" customHeight="1">
      <c r="A570" s="121"/>
      <c r="B570" s="109"/>
      <c r="C570" s="110"/>
      <c r="D570" s="42"/>
      <c r="E570" s="42"/>
      <c r="F570" s="42"/>
      <c r="G570" s="42"/>
      <c r="H570" s="42"/>
      <c r="I570" s="42"/>
      <c r="J570" s="173"/>
      <c r="K570" s="87">
        <f t="shared" si="29"/>
        <v>0</v>
      </c>
      <c r="L570" s="87">
        <f t="shared" si="30"/>
        <v>0</v>
      </c>
      <c r="M570" s="46">
        <f t="shared" si="31"/>
        <v>0</v>
      </c>
      <c r="N570" s="397"/>
      <c r="O570" s="384"/>
      <c r="P570" s="382"/>
      <c r="Q570" s="384"/>
      <c r="R570" s="382"/>
      <c r="S570" s="388"/>
      <c r="T570" s="384"/>
      <c r="U570" s="388"/>
      <c r="V570" s="386"/>
      <c r="W570" s="388"/>
      <c r="X570" s="384"/>
      <c r="Y570" s="382"/>
      <c r="Z570" s="389"/>
      <c r="AA570" s="389"/>
      <c r="AB570" s="411"/>
      <c r="AC570" s="393"/>
      <c r="AD570" s="83"/>
    </row>
    <row r="571" spans="1:30" ht="18" hidden="1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29"/>
        <v>0</v>
      </c>
      <c r="L571" s="87">
        <f t="shared" si="30"/>
        <v>0</v>
      </c>
      <c r="M571" s="46">
        <f t="shared" si="31"/>
        <v>0</v>
      </c>
      <c r="N571" s="397"/>
      <c r="O571" s="384"/>
      <c r="P571" s="382"/>
      <c r="Q571" s="384"/>
      <c r="R571" s="382"/>
      <c r="S571" s="388"/>
      <c r="T571" s="384"/>
      <c r="U571" s="388"/>
      <c r="V571" s="386"/>
      <c r="W571" s="388"/>
      <c r="X571" s="384"/>
      <c r="Y571" s="382"/>
      <c r="Z571" s="389"/>
      <c r="AA571" s="389"/>
      <c r="AB571" s="411"/>
      <c r="AC571" s="393"/>
      <c r="AD571" s="83"/>
    </row>
    <row r="572" spans="1:30" ht="18" hidden="1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29"/>
        <v>0</v>
      </c>
      <c r="L572" s="87">
        <f t="shared" si="30"/>
        <v>0</v>
      </c>
      <c r="M572" s="46">
        <f t="shared" si="31"/>
        <v>0</v>
      </c>
      <c r="N572" s="397"/>
      <c r="O572" s="384"/>
      <c r="P572" s="382"/>
      <c r="Q572" s="384"/>
      <c r="R572" s="382"/>
      <c r="S572" s="388"/>
      <c r="T572" s="384"/>
      <c r="U572" s="388"/>
      <c r="V572" s="386"/>
      <c r="W572" s="388"/>
      <c r="X572" s="384"/>
      <c r="Y572" s="382"/>
      <c r="Z572" s="389"/>
      <c r="AA572" s="389"/>
      <c r="AB572" s="411"/>
      <c r="AC572" s="393"/>
      <c r="AD572" s="83"/>
    </row>
    <row r="573" spans="1:30" ht="18" hidden="1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29"/>
        <v>0</v>
      </c>
      <c r="L573" s="87">
        <f t="shared" si="30"/>
        <v>0</v>
      </c>
      <c r="M573" s="46">
        <f t="shared" si="31"/>
        <v>0</v>
      </c>
      <c r="N573" s="397"/>
      <c r="O573" s="384"/>
      <c r="P573" s="382"/>
      <c r="Q573" s="384"/>
      <c r="R573" s="382"/>
      <c r="S573" s="388"/>
      <c r="T573" s="384"/>
      <c r="U573" s="388"/>
      <c r="V573" s="386"/>
      <c r="W573" s="388"/>
      <c r="X573" s="384"/>
      <c r="Y573" s="382"/>
      <c r="Z573" s="389"/>
      <c r="AA573" s="389"/>
      <c r="AB573" s="411"/>
      <c r="AC573" s="393"/>
      <c r="AD573" s="83"/>
    </row>
    <row r="574" spans="1:30" ht="18" customHeight="1">
      <c r="A574" s="104">
        <v>30</v>
      </c>
      <c r="B574" s="91" t="s">
        <v>303</v>
      </c>
      <c r="C574" s="101" t="s">
        <v>304</v>
      </c>
      <c r="D574" s="42">
        <v>71400119913</v>
      </c>
      <c r="E574" s="42" t="s">
        <v>161</v>
      </c>
      <c r="F574" s="42" t="s">
        <v>305</v>
      </c>
      <c r="G574" s="42" t="s">
        <v>306</v>
      </c>
      <c r="H574" s="42">
        <v>30</v>
      </c>
      <c r="I574" s="42">
        <v>60</v>
      </c>
      <c r="J574" s="173">
        <v>49</v>
      </c>
      <c r="K574" s="87">
        <f t="shared" si="29"/>
        <v>1.2</v>
      </c>
      <c r="L574" s="87">
        <f t="shared" si="30"/>
        <v>1.2</v>
      </c>
      <c r="M574" s="46">
        <f t="shared" si="31"/>
        <v>90</v>
      </c>
      <c r="N574" s="396"/>
      <c r="O574" s="383"/>
      <c r="P574" s="381">
        <f>SUM(M574:M583)+N574+O574</f>
        <v>90</v>
      </c>
      <c r="Q574" s="383"/>
      <c r="R574" s="381"/>
      <c r="S574" s="387"/>
      <c r="T574" s="383"/>
      <c r="U574" s="387"/>
      <c r="V574" s="385"/>
      <c r="W574" s="387"/>
      <c r="X574" s="383"/>
      <c r="Y574" s="381"/>
      <c r="Z574" s="379"/>
      <c r="AA574" s="379"/>
      <c r="AB574" s="390"/>
      <c r="AC574" s="392">
        <f t="shared" ref="AC574" si="33">P574</f>
        <v>90</v>
      </c>
      <c r="AD574" s="83"/>
    </row>
    <row r="575" spans="1:30" ht="18" hidden="1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29"/>
        <v>0</v>
      </c>
      <c r="L575" s="87">
        <f t="shared" si="30"/>
        <v>0</v>
      </c>
      <c r="M575" s="46">
        <f t="shared" si="31"/>
        <v>0</v>
      </c>
      <c r="N575" s="397"/>
      <c r="O575" s="384"/>
      <c r="P575" s="382"/>
      <c r="Q575" s="384"/>
      <c r="R575" s="382"/>
      <c r="S575" s="388"/>
      <c r="T575" s="384"/>
      <c r="U575" s="388"/>
      <c r="V575" s="386"/>
      <c r="W575" s="388"/>
      <c r="X575" s="384"/>
      <c r="Y575" s="382"/>
      <c r="Z575" s="389"/>
      <c r="AA575" s="389"/>
      <c r="AB575" s="411"/>
      <c r="AC575" s="393"/>
      <c r="AD575" s="83"/>
    </row>
    <row r="576" spans="1:30" ht="18" hidden="1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29"/>
        <v>0</v>
      </c>
      <c r="L576" s="87">
        <f t="shared" si="30"/>
        <v>0</v>
      </c>
      <c r="M576" s="46">
        <f t="shared" si="31"/>
        <v>0</v>
      </c>
      <c r="N576" s="397"/>
      <c r="O576" s="384"/>
      <c r="P576" s="382"/>
      <c r="Q576" s="384"/>
      <c r="R576" s="382"/>
      <c r="S576" s="388"/>
      <c r="T576" s="384"/>
      <c r="U576" s="388"/>
      <c r="V576" s="386"/>
      <c r="W576" s="388"/>
      <c r="X576" s="384"/>
      <c r="Y576" s="382"/>
      <c r="Z576" s="389"/>
      <c r="AA576" s="389"/>
      <c r="AB576" s="411"/>
      <c r="AC576" s="393"/>
      <c r="AD576" s="83"/>
    </row>
    <row r="577" spans="1:30" ht="18" hidden="1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29"/>
        <v>0</v>
      </c>
      <c r="L577" s="87">
        <f t="shared" si="30"/>
        <v>0</v>
      </c>
      <c r="M577" s="46">
        <f t="shared" si="31"/>
        <v>0</v>
      </c>
      <c r="N577" s="397"/>
      <c r="O577" s="384"/>
      <c r="P577" s="382"/>
      <c r="Q577" s="384"/>
      <c r="R577" s="382"/>
      <c r="S577" s="388"/>
      <c r="T577" s="384"/>
      <c r="U577" s="388"/>
      <c r="V577" s="386"/>
      <c r="W577" s="388"/>
      <c r="X577" s="384"/>
      <c r="Y577" s="382"/>
      <c r="Z577" s="389"/>
      <c r="AA577" s="389"/>
      <c r="AB577" s="411"/>
      <c r="AC577" s="393"/>
      <c r="AD577" s="83"/>
    </row>
    <row r="578" spans="1:30" ht="18" hidden="1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29"/>
        <v>0</v>
      </c>
      <c r="L578" s="87">
        <f t="shared" si="30"/>
        <v>0</v>
      </c>
      <c r="M578" s="46">
        <f t="shared" si="31"/>
        <v>0</v>
      </c>
      <c r="N578" s="397"/>
      <c r="O578" s="384"/>
      <c r="P578" s="382"/>
      <c r="Q578" s="384"/>
      <c r="R578" s="382"/>
      <c r="S578" s="388"/>
      <c r="T578" s="384"/>
      <c r="U578" s="388"/>
      <c r="V578" s="386"/>
      <c r="W578" s="388"/>
      <c r="X578" s="384"/>
      <c r="Y578" s="382"/>
      <c r="Z578" s="389"/>
      <c r="AA578" s="389"/>
      <c r="AB578" s="411"/>
      <c r="AC578" s="393"/>
      <c r="AD578" s="83"/>
    </row>
    <row r="579" spans="1:30" ht="18" hidden="1" customHeight="1">
      <c r="A579" s="121"/>
      <c r="B579" s="109"/>
      <c r="C579" s="110"/>
      <c r="D579" s="42"/>
      <c r="E579" s="42"/>
      <c r="F579" s="42"/>
      <c r="G579" s="42"/>
      <c r="H579" s="42"/>
      <c r="I579" s="42"/>
      <c r="J579" s="173"/>
      <c r="K579" s="87">
        <f t="shared" si="29"/>
        <v>0</v>
      </c>
      <c r="L579" s="87">
        <f t="shared" si="30"/>
        <v>0</v>
      </c>
      <c r="M579" s="46">
        <f t="shared" si="31"/>
        <v>0</v>
      </c>
      <c r="N579" s="397"/>
      <c r="O579" s="384"/>
      <c r="P579" s="382"/>
      <c r="Q579" s="384"/>
      <c r="R579" s="382"/>
      <c r="S579" s="388"/>
      <c r="T579" s="384"/>
      <c r="U579" s="388"/>
      <c r="V579" s="386"/>
      <c r="W579" s="388"/>
      <c r="X579" s="384"/>
      <c r="Y579" s="382"/>
      <c r="Z579" s="389"/>
      <c r="AA579" s="389"/>
      <c r="AB579" s="411"/>
      <c r="AC579" s="393"/>
      <c r="AD579" s="83"/>
    </row>
    <row r="580" spans="1:30" ht="18" hidden="1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29"/>
        <v>0</v>
      </c>
      <c r="L580" s="87">
        <f t="shared" si="30"/>
        <v>0</v>
      </c>
      <c r="M580" s="46">
        <f t="shared" si="31"/>
        <v>0</v>
      </c>
      <c r="N580" s="397"/>
      <c r="O580" s="384"/>
      <c r="P580" s="382"/>
      <c r="Q580" s="384"/>
      <c r="R580" s="382"/>
      <c r="S580" s="388"/>
      <c r="T580" s="384"/>
      <c r="U580" s="388"/>
      <c r="V580" s="386"/>
      <c r="W580" s="388"/>
      <c r="X580" s="384"/>
      <c r="Y580" s="382"/>
      <c r="Z580" s="389"/>
      <c r="AA580" s="389"/>
      <c r="AB580" s="411"/>
      <c r="AC580" s="393"/>
      <c r="AD580" s="83"/>
    </row>
    <row r="581" spans="1:30" ht="18" hidden="1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ref="K581:K644" si="34">IF(OR(LEFT(E581,2)="ĐA",LEFT(E581,2)="DA",LEFT(E581,5)="Đồ án",LEFT(E581,5)="Đồán ",LEFT(E581,9)="Sinh hoạt",LEFT(E581,9)="sinh hoạt",LEFT(E581,6)="Cố vấn",LEFT(E581,6)="cố vấn",LEFT(E581,4)="cvht",LEFT(E581,4)="CVHT",LEFT(E581,4)="shcn",LEFT(E581,4)="SHCN"),0,(IF(AND(H581&gt;0,J581&gt;0),IF(J581&gt;60,1.3,IF(J581&gt;35,1.2,1)),0)))</f>
        <v>0</v>
      </c>
      <c r="L581" s="87">
        <f t="shared" ref="L581:L644" si="35">IF(OR(LEFT(E581,2)="ĐA",LEFT(E581,2)="DA",LEFT(E581,5)="Đồ án",LEFT(E581,5)="Đồán "),0,IF(AND(J581&gt;0,I581&gt;0),IF(AND(OR(LEFT(E581,4)="GDQP",LEFT(E581,4)="gdqp",LEFT(E581,19)="Giáo dục quốc phòng"),J581&gt;50),1.3,IF(J581&gt;35,1.2,IF(J581&gt;29,1.1,1))),0))</f>
        <v>0</v>
      </c>
      <c r="M581" s="46">
        <f t="shared" ref="M581:M644" si="36">ROUND(IF(OR(LEFT(E581,2)="ĐA",LEFT(E581,2)="DA",LEFT(E581,5)="Đồ án",LEFT(E581,5)="Đồán "),J581*0.5,(IF(H581&gt;0,H581*K581,"0")+IF(I581&gt;0,(I581*0.75)*L581,"0"))),1)</f>
        <v>0</v>
      </c>
      <c r="N581" s="397"/>
      <c r="O581" s="384"/>
      <c r="P581" s="382"/>
      <c r="Q581" s="384"/>
      <c r="R581" s="382"/>
      <c r="S581" s="388"/>
      <c r="T581" s="384"/>
      <c r="U581" s="388"/>
      <c r="V581" s="386"/>
      <c r="W581" s="388"/>
      <c r="X581" s="384"/>
      <c r="Y581" s="382"/>
      <c r="Z581" s="389"/>
      <c r="AA581" s="389"/>
      <c r="AB581" s="411"/>
      <c r="AC581" s="393"/>
      <c r="AD581" s="83"/>
    </row>
    <row r="582" spans="1:30" ht="18" hidden="1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34"/>
        <v>0</v>
      </c>
      <c r="L582" s="87">
        <f t="shared" si="35"/>
        <v>0</v>
      </c>
      <c r="M582" s="46">
        <f t="shared" si="36"/>
        <v>0</v>
      </c>
      <c r="N582" s="397"/>
      <c r="O582" s="384"/>
      <c r="P582" s="382"/>
      <c r="Q582" s="384"/>
      <c r="R582" s="382"/>
      <c r="S582" s="388"/>
      <c r="T582" s="384"/>
      <c r="U582" s="388"/>
      <c r="V582" s="386"/>
      <c r="W582" s="388"/>
      <c r="X582" s="384"/>
      <c r="Y582" s="382"/>
      <c r="Z582" s="389"/>
      <c r="AA582" s="389"/>
      <c r="AB582" s="411"/>
      <c r="AC582" s="393"/>
      <c r="AD582" s="83"/>
    </row>
    <row r="583" spans="1:30" ht="18" hidden="1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4"/>
        <v>0</v>
      </c>
      <c r="L583" s="87">
        <f t="shared" si="35"/>
        <v>0</v>
      </c>
      <c r="M583" s="46">
        <f t="shared" si="36"/>
        <v>0</v>
      </c>
      <c r="N583" s="397"/>
      <c r="O583" s="384"/>
      <c r="P583" s="382"/>
      <c r="Q583" s="384"/>
      <c r="R583" s="382"/>
      <c r="S583" s="388"/>
      <c r="T583" s="384"/>
      <c r="U583" s="388"/>
      <c r="V583" s="386"/>
      <c r="W583" s="388"/>
      <c r="X583" s="384"/>
      <c r="Y583" s="382"/>
      <c r="Z583" s="389"/>
      <c r="AA583" s="389"/>
      <c r="AB583" s="411"/>
      <c r="AC583" s="393"/>
      <c r="AD583" s="83"/>
    </row>
    <row r="584" spans="1:30" ht="18" customHeight="1">
      <c r="A584" s="104">
        <v>31</v>
      </c>
      <c r="B584" s="91" t="s">
        <v>221</v>
      </c>
      <c r="C584" s="101" t="s">
        <v>43</v>
      </c>
      <c r="D584" s="42"/>
      <c r="E584" s="43" t="s">
        <v>161</v>
      </c>
      <c r="F584" s="44" t="s">
        <v>451</v>
      </c>
      <c r="G584" s="170">
        <v>2</v>
      </c>
      <c r="H584" s="140">
        <v>30</v>
      </c>
      <c r="I584" s="140">
        <v>60</v>
      </c>
      <c r="J584" s="173">
        <v>40</v>
      </c>
      <c r="K584" s="87">
        <f t="shared" si="34"/>
        <v>1.2</v>
      </c>
      <c r="L584" s="87">
        <f t="shared" si="35"/>
        <v>1.2</v>
      </c>
      <c r="M584" s="46">
        <f t="shared" si="36"/>
        <v>90</v>
      </c>
      <c r="N584" s="396">
        <v>67.5</v>
      </c>
      <c r="O584" s="383"/>
      <c r="P584" s="381">
        <f>SUM(M584:M593)+N584+O584</f>
        <v>157.5</v>
      </c>
      <c r="Q584" s="383"/>
      <c r="R584" s="381"/>
      <c r="S584" s="387"/>
      <c r="T584" s="383"/>
      <c r="U584" s="387"/>
      <c r="V584" s="385"/>
      <c r="W584" s="387"/>
      <c r="X584" s="383"/>
      <c r="Y584" s="381"/>
      <c r="Z584" s="379"/>
      <c r="AA584" s="379"/>
      <c r="AB584" s="390"/>
      <c r="AC584" s="392">
        <f t="shared" ref="AC584" si="37">P584</f>
        <v>157.5</v>
      </c>
      <c r="AD584" s="83"/>
    </row>
    <row r="585" spans="1:30" ht="18" customHeight="1">
      <c r="A585" s="121"/>
      <c r="B585" s="109"/>
      <c r="C585" s="110"/>
      <c r="D585" s="42"/>
      <c r="E585" s="127" t="s">
        <v>173</v>
      </c>
      <c r="F585" s="42" t="s">
        <v>333</v>
      </c>
      <c r="G585" s="42"/>
      <c r="H585" s="42"/>
      <c r="I585" s="42"/>
      <c r="J585" s="173"/>
      <c r="K585" s="87">
        <f t="shared" si="34"/>
        <v>0</v>
      </c>
      <c r="L585" s="87">
        <f t="shared" si="35"/>
        <v>0</v>
      </c>
      <c r="M585" s="46">
        <f t="shared" si="36"/>
        <v>0</v>
      </c>
      <c r="N585" s="397"/>
      <c r="O585" s="384"/>
      <c r="P585" s="382"/>
      <c r="Q585" s="384"/>
      <c r="R585" s="382"/>
      <c r="S585" s="388"/>
      <c r="T585" s="384"/>
      <c r="U585" s="388"/>
      <c r="V585" s="386"/>
      <c r="W585" s="388"/>
      <c r="X585" s="384"/>
      <c r="Y585" s="382"/>
      <c r="Z585" s="389"/>
      <c r="AA585" s="389"/>
      <c r="AB585" s="411"/>
      <c r="AC585" s="393"/>
      <c r="AD585" s="83"/>
    </row>
    <row r="586" spans="1:30" ht="18" hidden="1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si="34"/>
        <v>0</v>
      </c>
      <c r="L586" s="87">
        <f t="shared" si="35"/>
        <v>0</v>
      </c>
      <c r="M586" s="46">
        <f t="shared" si="36"/>
        <v>0</v>
      </c>
      <c r="N586" s="397"/>
      <c r="O586" s="384"/>
      <c r="P586" s="382"/>
      <c r="Q586" s="384"/>
      <c r="R586" s="382"/>
      <c r="S586" s="388"/>
      <c r="T586" s="384"/>
      <c r="U586" s="388"/>
      <c r="V586" s="386"/>
      <c r="W586" s="388"/>
      <c r="X586" s="384"/>
      <c r="Y586" s="382"/>
      <c r="Z586" s="389"/>
      <c r="AA586" s="389"/>
      <c r="AB586" s="411"/>
      <c r="AC586" s="393"/>
      <c r="AD586" s="83"/>
    </row>
    <row r="587" spans="1:30" ht="20.25" hidden="1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4"/>
        <v>0</v>
      </c>
      <c r="L587" s="87">
        <f t="shared" si="35"/>
        <v>0</v>
      </c>
      <c r="M587" s="46">
        <f t="shared" si="36"/>
        <v>0</v>
      </c>
      <c r="N587" s="397"/>
      <c r="O587" s="384"/>
      <c r="P587" s="382"/>
      <c r="Q587" s="384"/>
      <c r="R587" s="382"/>
      <c r="S587" s="388"/>
      <c r="T587" s="384"/>
      <c r="U587" s="388"/>
      <c r="V587" s="386"/>
      <c r="W587" s="388"/>
      <c r="X587" s="384"/>
      <c r="Y587" s="382"/>
      <c r="Z587" s="389"/>
      <c r="AA587" s="389"/>
      <c r="AB587" s="411"/>
      <c r="AC587" s="393"/>
      <c r="AD587" s="83"/>
    </row>
    <row r="588" spans="1:30" ht="18" hidden="1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4"/>
        <v>0</v>
      </c>
      <c r="L588" s="87">
        <f t="shared" si="35"/>
        <v>0</v>
      </c>
      <c r="M588" s="46">
        <f t="shared" si="36"/>
        <v>0</v>
      </c>
      <c r="N588" s="397"/>
      <c r="O588" s="384"/>
      <c r="P588" s="382"/>
      <c r="Q588" s="384"/>
      <c r="R588" s="382"/>
      <c r="S588" s="388"/>
      <c r="T588" s="384"/>
      <c r="U588" s="388"/>
      <c r="V588" s="386"/>
      <c r="W588" s="388"/>
      <c r="X588" s="384"/>
      <c r="Y588" s="382"/>
      <c r="Z588" s="389"/>
      <c r="AA588" s="389"/>
      <c r="AB588" s="411"/>
      <c r="AC588" s="393"/>
      <c r="AD588" s="83"/>
    </row>
    <row r="589" spans="1:30" ht="18" hidden="1" customHeight="1">
      <c r="A589" s="121"/>
      <c r="B589" s="109"/>
      <c r="C589" s="110"/>
      <c r="D589" s="42"/>
      <c r="E589" s="42"/>
      <c r="F589" s="42"/>
      <c r="G589" s="42"/>
      <c r="H589" s="42"/>
      <c r="I589" s="42"/>
      <c r="J589" s="173"/>
      <c r="K589" s="87">
        <f t="shared" si="34"/>
        <v>0</v>
      </c>
      <c r="L589" s="87">
        <f t="shared" si="35"/>
        <v>0</v>
      </c>
      <c r="M589" s="46">
        <f t="shared" si="36"/>
        <v>0</v>
      </c>
      <c r="N589" s="397"/>
      <c r="O589" s="384"/>
      <c r="P589" s="382"/>
      <c r="Q589" s="384"/>
      <c r="R589" s="382"/>
      <c r="S589" s="388"/>
      <c r="T589" s="384"/>
      <c r="U589" s="388"/>
      <c r="V589" s="386"/>
      <c r="W589" s="388"/>
      <c r="X589" s="384"/>
      <c r="Y589" s="382"/>
      <c r="Z589" s="389"/>
      <c r="AA589" s="389"/>
      <c r="AB589" s="411"/>
      <c r="AC589" s="393"/>
      <c r="AD589" s="83"/>
    </row>
    <row r="590" spans="1:30" ht="18" hidden="1" customHeight="1">
      <c r="A590" s="121"/>
      <c r="B590" s="109"/>
      <c r="C590" s="110"/>
      <c r="D590" s="42"/>
      <c r="E590" s="42"/>
      <c r="F590" s="42"/>
      <c r="G590" s="42"/>
      <c r="H590" s="42"/>
      <c r="I590" s="42"/>
      <c r="J590" s="173"/>
      <c r="K590" s="87">
        <f t="shared" si="34"/>
        <v>0</v>
      </c>
      <c r="L590" s="87">
        <f t="shared" si="35"/>
        <v>0</v>
      </c>
      <c r="M590" s="46">
        <f t="shared" si="36"/>
        <v>0</v>
      </c>
      <c r="N590" s="397"/>
      <c r="O590" s="384"/>
      <c r="P590" s="382"/>
      <c r="Q590" s="384"/>
      <c r="R590" s="382"/>
      <c r="S590" s="388"/>
      <c r="T590" s="384"/>
      <c r="U590" s="388"/>
      <c r="V590" s="386"/>
      <c r="W590" s="388"/>
      <c r="X590" s="384"/>
      <c r="Y590" s="382"/>
      <c r="Z590" s="389"/>
      <c r="AA590" s="389"/>
      <c r="AB590" s="411"/>
      <c r="AC590" s="393"/>
      <c r="AD590" s="83"/>
    </row>
    <row r="591" spans="1:30" ht="18" hidden="1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4"/>
        <v>0</v>
      </c>
      <c r="L591" s="87">
        <f t="shared" si="35"/>
        <v>0</v>
      </c>
      <c r="M591" s="46">
        <f t="shared" si="36"/>
        <v>0</v>
      </c>
      <c r="N591" s="397"/>
      <c r="O591" s="384"/>
      <c r="P591" s="382"/>
      <c r="Q591" s="384"/>
      <c r="R591" s="382"/>
      <c r="S591" s="388"/>
      <c r="T591" s="384"/>
      <c r="U591" s="388"/>
      <c r="V591" s="386"/>
      <c r="W591" s="388"/>
      <c r="X591" s="384"/>
      <c r="Y591" s="382"/>
      <c r="Z591" s="389"/>
      <c r="AA591" s="389"/>
      <c r="AB591" s="411"/>
      <c r="AC591" s="393"/>
      <c r="AD591" s="83"/>
    </row>
    <row r="592" spans="1:30" ht="18" hidden="1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4"/>
        <v>0</v>
      </c>
      <c r="L592" s="87">
        <f t="shared" si="35"/>
        <v>0</v>
      </c>
      <c r="M592" s="46">
        <f t="shared" si="36"/>
        <v>0</v>
      </c>
      <c r="N592" s="397"/>
      <c r="O592" s="384"/>
      <c r="P592" s="382"/>
      <c r="Q592" s="384"/>
      <c r="R592" s="382"/>
      <c r="S592" s="388"/>
      <c r="T592" s="384"/>
      <c r="U592" s="388"/>
      <c r="V592" s="386"/>
      <c r="W592" s="388"/>
      <c r="X592" s="384"/>
      <c r="Y592" s="382"/>
      <c r="Z592" s="389"/>
      <c r="AA592" s="389"/>
      <c r="AB592" s="411"/>
      <c r="AC592" s="393"/>
      <c r="AD592" s="83"/>
    </row>
    <row r="593" spans="1:30" ht="18" hidden="1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4"/>
        <v>0</v>
      </c>
      <c r="L593" s="87">
        <f t="shared" si="35"/>
        <v>0</v>
      </c>
      <c r="M593" s="46">
        <f t="shared" si="36"/>
        <v>0</v>
      </c>
      <c r="N593" s="397"/>
      <c r="O593" s="384"/>
      <c r="P593" s="382"/>
      <c r="Q593" s="384"/>
      <c r="R593" s="382"/>
      <c r="S593" s="388"/>
      <c r="T593" s="384"/>
      <c r="U593" s="388"/>
      <c r="V593" s="386"/>
      <c r="W593" s="388"/>
      <c r="X593" s="384"/>
      <c r="Y593" s="382"/>
      <c r="Z593" s="389"/>
      <c r="AA593" s="389"/>
      <c r="AB593" s="411"/>
      <c r="AC593" s="393"/>
      <c r="AD593" s="83"/>
    </row>
    <row r="594" spans="1:30" ht="18" customHeight="1">
      <c r="A594" s="104">
        <v>32</v>
      </c>
      <c r="B594" s="175" t="s">
        <v>212</v>
      </c>
      <c r="C594" s="176" t="s">
        <v>213</v>
      </c>
      <c r="D594" s="177">
        <v>20200013101</v>
      </c>
      <c r="E594" s="178" t="s">
        <v>214</v>
      </c>
      <c r="F594" s="179" t="s">
        <v>197</v>
      </c>
      <c r="G594" s="180">
        <v>1</v>
      </c>
      <c r="H594" s="181">
        <v>30</v>
      </c>
      <c r="I594" s="181"/>
      <c r="J594" s="182">
        <v>55</v>
      </c>
      <c r="K594" s="87">
        <f t="shared" si="34"/>
        <v>1.2</v>
      </c>
      <c r="L594" s="87">
        <f t="shared" si="35"/>
        <v>0</v>
      </c>
      <c r="M594" s="46">
        <f t="shared" si="36"/>
        <v>36</v>
      </c>
      <c r="N594" s="423">
        <v>67.5</v>
      </c>
      <c r="O594" s="423"/>
      <c r="P594" s="381">
        <f>SUM(M594:M603)+N594+O594</f>
        <v>139.5</v>
      </c>
      <c r="Q594" s="383"/>
      <c r="R594" s="381"/>
      <c r="S594" s="425"/>
      <c r="T594" s="423"/>
      <c r="U594" s="425"/>
      <c r="V594" s="423"/>
      <c r="W594" s="425"/>
      <c r="X594" s="423"/>
      <c r="Y594" s="381"/>
      <c r="Z594" s="379"/>
      <c r="AA594" s="379"/>
      <c r="AB594" s="390"/>
      <c r="AC594" s="392">
        <f>P594</f>
        <v>139.5</v>
      </c>
      <c r="AD594" s="83"/>
    </row>
    <row r="595" spans="1:30" ht="18" customHeight="1">
      <c r="A595" s="121"/>
      <c r="B595" s="191"/>
      <c r="C595" s="192"/>
      <c r="D595" s="177"/>
      <c r="E595" s="127" t="s">
        <v>173</v>
      </c>
      <c r="F595" s="199" t="s">
        <v>185</v>
      </c>
      <c r="G595" s="180"/>
      <c r="H595" s="181"/>
      <c r="I595" s="181"/>
      <c r="J595" s="182"/>
      <c r="K595" s="87">
        <f t="shared" si="34"/>
        <v>0</v>
      </c>
      <c r="L595" s="87">
        <f t="shared" si="35"/>
        <v>0</v>
      </c>
      <c r="M595" s="46">
        <f t="shared" si="36"/>
        <v>0</v>
      </c>
      <c r="N595" s="424"/>
      <c r="O595" s="424"/>
      <c r="P595" s="382"/>
      <c r="Q595" s="384"/>
      <c r="R595" s="382"/>
      <c r="S595" s="426"/>
      <c r="T595" s="424"/>
      <c r="U595" s="426"/>
      <c r="V595" s="424"/>
      <c r="W595" s="426"/>
      <c r="X595" s="424"/>
      <c r="Y595" s="382"/>
      <c r="Z595" s="389"/>
      <c r="AA595" s="389"/>
      <c r="AB595" s="411"/>
      <c r="AC595" s="393"/>
      <c r="AD595" s="83"/>
    </row>
    <row r="596" spans="1:30" ht="18" customHeight="1">
      <c r="A596" s="121"/>
      <c r="B596" s="191"/>
      <c r="C596" s="192"/>
      <c r="D596" s="177"/>
      <c r="E596" s="178" t="s">
        <v>214</v>
      </c>
      <c r="F596" s="226" t="s">
        <v>366</v>
      </c>
      <c r="G596" s="180">
        <v>1</v>
      </c>
      <c r="H596" s="181">
        <v>30</v>
      </c>
      <c r="I596" s="181"/>
      <c r="J596" s="182">
        <v>55</v>
      </c>
      <c r="K596" s="87">
        <f t="shared" si="34"/>
        <v>1.2</v>
      </c>
      <c r="L596" s="87">
        <f t="shared" si="35"/>
        <v>0</v>
      </c>
      <c r="M596" s="46">
        <f t="shared" si="36"/>
        <v>36</v>
      </c>
      <c r="N596" s="424"/>
      <c r="O596" s="424"/>
      <c r="P596" s="382"/>
      <c r="Q596" s="384"/>
      <c r="R596" s="382"/>
      <c r="S596" s="426"/>
      <c r="T596" s="424"/>
      <c r="U596" s="426"/>
      <c r="V596" s="424"/>
      <c r="W596" s="426"/>
      <c r="X596" s="424"/>
      <c r="Y596" s="382"/>
      <c r="Z596" s="389"/>
      <c r="AA596" s="389"/>
      <c r="AB596" s="411"/>
      <c r="AC596" s="393"/>
      <c r="AD596" s="83"/>
    </row>
    <row r="597" spans="1:30" ht="18" hidden="1" customHeight="1">
      <c r="A597" s="121"/>
      <c r="B597" s="191"/>
      <c r="C597" s="192"/>
      <c r="D597" s="177"/>
      <c r="E597" s="178"/>
      <c r="F597" s="179"/>
      <c r="G597" s="180"/>
      <c r="H597" s="181"/>
      <c r="I597" s="181"/>
      <c r="J597" s="182"/>
      <c r="K597" s="87">
        <f t="shared" si="34"/>
        <v>0</v>
      </c>
      <c r="L597" s="87">
        <f t="shared" si="35"/>
        <v>0</v>
      </c>
      <c r="M597" s="46">
        <f t="shared" si="36"/>
        <v>0</v>
      </c>
      <c r="N597" s="424"/>
      <c r="O597" s="424"/>
      <c r="P597" s="382"/>
      <c r="Q597" s="384"/>
      <c r="R597" s="382"/>
      <c r="S597" s="426"/>
      <c r="T597" s="424"/>
      <c r="U597" s="426"/>
      <c r="V597" s="424"/>
      <c r="W597" s="426"/>
      <c r="X597" s="424"/>
      <c r="Y597" s="382"/>
      <c r="Z597" s="389"/>
      <c r="AA597" s="389"/>
      <c r="AB597" s="411"/>
      <c r="AC597" s="393"/>
      <c r="AD597" s="83"/>
    </row>
    <row r="598" spans="1:30" ht="18" hidden="1" customHeight="1">
      <c r="A598" s="121"/>
      <c r="B598" s="191"/>
      <c r="C598" s="192"/>
      <c r="D598" s="177"/>
      <c r="E598" s="178"/>
      <c r="F598" s="179"/>
      <c r="G598" s="180"/>
      <c r="H598" s="181"/>
      <c r="I598" s="181"/>
      <c r="J598" s="182"/>
      <c r="K598" s="87">
        <f t="shared" si="34"/>
        <v>0</v>
      </c>
      <c r="L598" s="87">
        <f t="shared" si="35"/>
        <v>0</v>
      </c>
      <c r="M598" s="46">
        <f t="shared" si="36"/>
        <v>0</v>
      </c>
      <c r="N598" s="424"/>
      <c r="O598" s="424"/>
      <c r="P598" s="382"/>
      <c r="Q598" s="384"/>
      <c r="R598" s="382"/>
      <c r="S598" s="426"/>
      <c r="T598" s="424"/>
      <c r="U598" s="426"/>
      <c r="V598" s="424"/>
      <c r="W598" s="426"/>
      <c r="X598" s="424"/>
      <c r="Y598" s="382"/>
      <c r="Z598" s="389"/>
      <c r="AA598" s="389"/>
      <c r="AB598" s="411"/>
      <c r="AC598" s="393"/>
      <c r="AD598" s="83"/>
    </row>
    <row r="599" spans="1:30" ht="18" hidden="1" customHeight="1">
      <c r="A599" s="121"/>
      <c r="B599" s="191"/>
      <c r="C599" s="192"/>
      <c r="D599" s="177"/>
      <c r="E599" s="178"/>
      <c r="F599" s="179"/>
      <c r="G599" s="180"/>
      <c r="H599" s="181"/>
      <c r="I599" s="181"/>
      <c r="J599" s="182"/>
      <c r="K599" s="87">
        <f t="shared" si="34"/>
        <v>0</v>
      </c>
      <c r="L599" s="87">
        <f t="shared" si="35"/>
        <v>0</v>
      </c>
      <c r="M599" s="46">
        <f t="shared" si="36"/>
        <v>0</v>
      </c>
      <c r="N599" s="424"/>
      <c r="O599" s="424"/>
      <c r="P599" s="382"/>
      <c r="Q599" s="384"/>
      <c r="R599" s="382"/>
      <c r="S599" s="426"/>
      <c r="T599" s="424"/>
      <c r="U599" s="426"/>
      <c r="V599" s="424"/>
      <c r="W599" s="426"/>
      <c r="X599" s="424"/>
      <c r="Y599" s="382"/>
      <c r="Z599" s="389"/>
      <c r="AA599" s="389"/>
      <c r="AB599" s="411"/>
      <c r="AC599" s="393"/>
      <c r="AD599" s="83"/>
    </row>
    <row r="600" spans="1:30" ht="18" hidden="1" customHeight="1">
      <c r="A600" s="121"/>
      <c r="B600" s="191"/>
      <c r="C600" s="192"/>
      <c r="D600" s="177"/>
      <c r="E600" s="178"/>
      <c r="F600" s="179"/>
      <c r="G600" s="180"/>
      <c r="H600" s="181"/>
      <c r="I600" s="181"/>
      <c r="J600" s="182"/>
      <c r="K600" s="87">
        <f t="shared" si="34"/>
        <v>0</v>
      </c>
      <c r="L600" s="87">
        <f t="shared" si="35"/>
        <v>0</v>
      </c>
      <c r="M600" s="46">
        <f t="shared" si="36"/>
        <v>0</v>
      </c>
      <c r="N600" s="424"/>
      <c r="O600" s="424"/>
      <c r="P600" s="382"/>
      <c r="Q600" s="384"/>
      <c r="R600" s="382"/>
      <c r="S600" s="426"/>
      <c r="T600" s="424"/>
      <c r="U600" s="426"/>
      <c r="V600" s="424"/>
      <c r="W600" s="426"/>
      <c r="X600" s="424"/>
      <c r="Y600" s="382"/>
      <c r="Z600" s="389"/>
      <c r="AA600" s="389"/>
      <c r="AB600" s="411"/>
      <c r="AC600" s="393"/>
      <c r="AD600" s="83"/>
    </row>
    <row r="601" spans="1:30" ht="18" hidden="1" customHeight="1">
      <c r="A601" s="121"/>
      <c r="B601" s="191"/>
      <c r="C601" s="192"/>
      <c r="D601" s="177"/>
      <c r="E601" s="178"/>
      <c r="F601" s="179"/>
      <c r="G601" s="180"/>
      <c r="H601" s="181"/>
      <c r="I601" s="181"/>
      <c r="J601" s="182"/>
      <c r="K601" s="87">
        <f t="shared" si="34"/>
        <v>0</v>
      </c>
      <c r="L601" s="87">
        <f t="shared" si="35"/>
        <v>0</v>
      </c>
      <c r="M601" s="46">
        <f t="shared" si="36"/>
        <v>0</v>
      </c>
      <c r="N601" s="424"/>
      <c r="O601" s="424"/>
      <c r="P601" s="382"/>
      <c r="Q601" s="384"/>
      <c r="R601" s="382"/>
      <c r="S601" s="426"/>
      <c r="T601" s="424"/>
      <c r="U601" s="426"/>
      <c r="V601" s="424"/>
      <c r="W601" s="426"/>
      <c r="X601" s="424"/>
      <c r="Y601" s="382"/>
      <c r="Z601" s="389"/>
      <c r="AA601" s="389"/>
      <c r="AB601" s="411"/>
      <c r="AC601" s="393"/>
      <c r="AD601" s="83"/>
    </row>
    <row r="602" spans="1:30" ht="18" hidden="1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4"/>
        <v>0</v>
      </c>
      <c r="L602" s="87">
        <f t="shared" si="35"/>
        <v>0</v>
      </c>
      <c r="M602" s="46">
        <f t="shared" si="36"/>
        <v>0</v>
      </c>
      <c r="N602" s="424"/>
      <c r="O602" s="424"/>
      <c r="P602" s="382"/>
      <c r="Q602" s="384"/>
      <c r="R602" s="382"/>
      <c r="S602" s="426"/>
      <c r="T602" s="424"/>
      <c r="U602" s="426"/>
      <c r="V602" s="424"/>
      <c r="W602" s="426"/>
      <c r="X602" s="424"/>
      <c r="Y602" s="382"/>
      <c r="Z602" s="389"/>
      <c r="AA602" s="389"/>
      <c r="AB602" s="411"/>
      <c r="AC602" s="393"/>
      <c r="AD602" s="83"/>
    </row>
    <row r="603" spans="1:30" ht="18" hidden="1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4"/>
        <v>0</v>
      </c>
      <c r="L603" s="87">
        <f t="shared" si="35"/>
        <v>0</v>
      </c>
      <c r="M603" s="46">
        <f t="shared" si="36"/>
        <v>0</v>
      </c>
      <c r="N603" s="424"/>
      <c r="O603" s="424"/>
      <c r="P603" s="382"/>
      <c r="Q603" s="384"/>
      <c r="R603" s="382"/>
      <c r="S603" s="426"/>
      <c r="T603" s="424"/>
      <c r="U603" s="426"/>
      <c r="V603" s="424"/>
      <c r="W603" s="426"/>
      <c r="X603" s="424"/>
      <c r="Y603" s="382"/>
      <c r="Z603" s="389"/>
      <c r="AA603" s="389"/>
      <c r="AB603" s="411"/>
      <c r="AC603" s="393"/>
      <c r="AD603" s="83"/>
    </row>
    <row r="604" spans="1:30" ht="18" customHeight="1">
      <c r="A604" s="104">
        <v>33</v>
      </c>
      <c r="B604" s="60" t="s">
        <v>467</v>
      </c>
      <c r="C604" s="61" t="s">
        <v>464</v>
      </c>
      <c r="D604" s="64"/>
      <c r="E604" s="43" t="s">
        <v>161</v>
      </c>
      <c r="F604" s="44" t="s">
        <v>389</v>
      </c>
      <c r="G604" s="86">
        <v>2</v>
      </c>
      <c r="H604" s="86">
        <v>30</v>
      </c>
      <c r="I604" s="70">
        <v>60</v>
      </c>
      <c r="J604" s="106">
        <v>40</v>
      </c>
      <c r="K604" s="87">
        <f t="shared" si="34"/>
        <v>1.2</v>
      </c>
      <c r="L604" s="87">
        <f t="shared" si="35"/>
        <v>1.2</v>
      </c>
      <c r="M604" s="46">
        <f t="shared" si="36"/>
        <v>90</v>
      </c>
      <c r="N604" s="396"/>
      <c r="O604" s="383"/>
      <c r="P604" s="381">
        <f>M604</f>
        <v>90</v>
      </c>
      <c r="Q604" s="383"/>
      <c r="R604" s="381"/>
      <c r="S604" s="387"/>
      <c r="T604" s="383"/>
      <c r="U604" s="387"/>
      <c r="V604" s="385"/>
      <c r="W604" s="387"/>
      <c r="X604" s="383"/>
      <c r="Y604" s="381"/>
      <c r="Z604" s="379"/>
      <c r="AA604" s="379"/>
      <c r="AB604" s="390"/>
      <c r="AC604" s="392">
        <f>P604</f>
        <v>90</v>
      </c>
      <c r="AD604" s="83"/>
    </row>
    <row r="605" spans="1:30" ht="18" hidden="1" customHeight="1">
      <c r="A605" s="90"/>
      <c r="B605" s="107"/>
      <c r="C605" s="108"/>
      <c r="D605" s="64"/>
      <c r="E605" s="43"/>
      <c r="F605" s="44"/>
      <c r="G605" s="86"/>
      <c r="H605" s="86"/>
      <c r="I605" s="70"/>
      <c r="J605" s="106"/>
      <c r="K605" s="87">
        <f t="shared" si="34"/>
        <v>0</v>
      </c>
      <c r="L605" s="87">
        <f t="shared" si="35"/>
        <v>0</v>
      </c>
      <c r="M605" s="46">
        <f t="shared" si="36"/>
        <v>0</v>
      </c>
      <c r="N605" s="365"/>
      <c r="O605" s="365"/>
      <c r="P605" s="382"/>
      <c r="Q605" s="365"/>
      <c r="R605" s="365"/>
      <c r="S605" s="365"/>
      <c r="T605" s="365"/>
      <c r="U605" s="365"/>
      <c r="V605" s="365"/>
      <c r="W605" s="365"/>
      <c r="X605" s="365"/>
      <c r="Y605" s="365"/>
      <c r="Z605" s="365"/>
      <c r="AA605" s="365"/>
      <c r="AB605" s="365"/>
      <c r="AC605" s="365"/>
      <c r="AD605" s="83"/>
    </row>
    <row r="606" spans="1:30" ht="18" hidden="1" customHeight="1">
      <c r="A606" s="90"/>
      <c r="B606" s="107"/>
      <c r="C606" s="108"/>
      <c r="D606" s="64"/>
      <c r="E606" s="43"/>
      <c r="F606" s="44"/>
      <c r="G606" s="86"/>
      <c r="H606" s="86"/>
      <c r="I606" s="70"/>
      <c r="J606" s="106"/>
      <c r="K606" s="87">
        <f t="shared" si="34"/>
        <v>0</v>
      </c>
      <c r="L606" s="87">
        <f t="shared" si="35"/>
        <v>0</v>
      </c>
      <c r="M606" s="46">
        <f t="shared" si="36"/>
        <v>0</v>
      </c>
      <c r="N606" s="365"/>
      <c r="O606" s="365"/>
      <c r="P606" s="382"/>
      <c r="Q606" s="365"/>
      <c r="R606" s="365"/>
      <c r="S606" s="365"/>
      <c r="T606" s="365"/>
      <c r="U606" s="365"/>
      <c r="V606" s="365"/>
      <c r="W606" s="365"/>
      <c r="X606" s="365"/>
      <c r="Y606" s="365"/>
      <c r="Z606" s="365"/>
      <c r="AA606" s="365"/>
      <c r="AB606" s="365"/>
      <c r="AC606" s="365"/>
      <c r="AD606" s="83"/>
    </row>
    <row r="607" spans="1:30" ht="18" hidden="1" customHeight="1">
      <c r="A607" s="90"/>
      <c r="B607" s="107"/>
      <c r="C607" s="108"/>
      <c r="D607" s="64"/>
      <c r="E607" s="43"/>
      <c r="F607" s="44"/>
      <c r="G607" s="86"/>
      <c r="H607" s="86"/>
      <c r="I607" s="70"/>
      <c r="J607" s="106"/>
      <c r="K607" s="87">
        <f t="shared" si="34"/>
        <v>0</v>
      </c>
      <c r="L607" s="87">
        <f t="shared" si="35"/>
        <v>0</v>
      </c>
      <c r="M607" s="46">
        <f t="shared" si="36"/>
        <v>0</v>
      </c>
      <c r="N607" s="365"/>
      <c r="O607" s="365"/>
      <c r="P607" s="382"/>
      <c r="Q607" s="365"/>
      <c r="R607" s="365"/>
      <c r="S607" s="365"/>
      <c r="T607" s="365"/>
      <c r="U607" s="365"/>
      <c r="V607" s="365"/>
      <c r="W607" s="365"/>
      <c r="X607" s="365"/>
      <c r="Y607" s="365"/>
      <c r="Z607" s="365"/>
      <c r="AA607" s="365"/>
      <c r="AB607" s="365"/>
      <c r="AC607" s="365"/>
      <c r="AD607" s="83"/>
    </row>
    <row r="608" spans="1:30" ht="18" hidden="1" customHeight="1">
      <c r="A608" s="90"/>
      <c r="B608" s="107"/>
      <c r="C608" s="108"/>
      <c r="D608" s="64"/>
      <c r="E608" s="43"/>
      <c r="F608" s="44"/>
      <c r="G608" s="86"/>
      <c r="H608" s="86"/>
      <c r="I608" s="70"/>
      <c r="J608" s="106"/>
      <c r="K608" s="87">
        <f t="shared" si="34"/>
        <v>0</v>
      </c>
      <c r="L608" s="87">
        <f t="shared" si="35"/>
        <v>0</v>
      </c>
      <c r="M608" s="46">
        <f t="shared" si="36"/>
        <v>0</v>
      </c>
      <c r="N608" s="365"/>
      <c r="O608" s="365"/>
      <c r="P608" s="382"/>
      <c r="Q608" s="365"/>
      <c r="R608" s="365"/>
      <c r="S608" s="365"/>
      <c r="T608" s="365"/>
      <c r="U608" s="365"/>
      <c r="V608" s="365"/>
      <c r="W608" s="365"/>
      <c r="X608" s="365"/>
      <c r="Y608" s="365"/>
      <c r="Z608" s="365"/>
      <c r="AA608" s="365"/>
      <c r="AB608" s="365"/>
      <c r="AC608" s="365"/>
      <c r="AD608" s="83"/>
    </row>
    <row r="609" spans="1:30" ht="18" hidden="1" customHeight="1">
      <c r="A609" s="90"/>
      <c r="B609" s="107"/>
      <c r="C609" s="108"/>
      <c r="D609" s="64"/>
      <c r="E609" s="43"/>
      <c r="F609" s="44"/>
      <c r="G609" s="86"/>
      <c r="H609" s="70"/>
      <c r="I609" s="79"/>
      <c r="J609" s="106"/>
      <c r="K609" s="87">
        <f t="shared" si="34"/>
        <v>0</v>
      </c>
      <c r="L609" s="87">
        <f t="shared" si="35"/>
        <v>0</v>
      </c>
      <c r="M609" s="46">
        <f t="shared" si="36"/>
        <v>0</v>
      </c>
      <c r="N609" s="365"/>
      <c r="O609" s="365"/>
      <c r="P609" s="382"/>
      <c r="Q609" s="365"/>
      <c r="R609" s="365"/>
      <c r="S609" s="365"/>
      <c r="T609" s="365"/>
      <c r="U609" s="365"/>
      <c r="V609" s="365"/>
      <c r="W609" s="365"/>
      <c r="X609" s="365"/>
      <c r="Y609" s="365"/>
      <c r="Z609" s="365"/>
      <c r="AA609" s="365"/>
      <c r="AB609" s="365"/>
      <c r="AC609" s="365"/>
      <c r="AD609" s="83"/>
    </row>
    <row r="610" spans="1:30" ht="18" hidden="1" customHeight="1">
      <c r="A610" s="90"/>
      <c r="B610" s="107"/>
      <c r="C610" s="108"/>
      <c r="D610" s="105"/>
      <c r="E610" s="43"/>
      <c r="F610" s="44"/>
      <c r="G610" s="86"/>
      <c r="H610" s="70"/>
      <c r="I610" s="79"/>
      <c r="J610" s="106"/>
      <c r="K610" s="87">
        <f t="shared" si="34"/>
        <v>0</v>
      </c>
      <c r="L610" s="87">
        <f t="shared" si="35"/>
        <v>0</v>
      </c>
      <c r="M610" s="46">
        <f t="shared" si="36"/>
        <v>0</v>
      </c>
      <c r="N610" s="365"/>
      <c r="O610" s="365"/>
      <c r="P610" s="382"/>
      <c r="Q610" s="365"/>
      <c r="R610" s="365"/>
      <c r="S610" s="365"/>
      <c r="T610" s="365"/>
      <c r="U610" s="365"/>
      <c r="V610" s="365"/>
      <c r="W610" s="365"/>
      <c r="X610" s="365"/>
      <c r="Y610" s="365"/>
      <c r="Z610" s="365"/>
      <c r="AA610" s="365"/>
      <c r="AB610" s="365"/>
      <c r="AC610" s="365"/>
      <c r="AD610" s="83"/>
    </row>
    <row r="611" spans="1:30" ht="18" hidden="1" customHeight="1">
      <c r="A611" s="90"/>
      <c r="B611" s="107"/>
      <c r="C611" s="108"/>
      <c r="D611" s="105"/>
      <c r="E611" s="43"/>
      <c r="F611" s="44"/>
      <c r="G611" s="86"/>
      <c r="H611" s="70"/>
      <c r="I611" s="79"/>
      <c r="J611" s="106"/>
      <c r="K611" s="87">
        <f t="shared" si="34"/>
        <v>0</v>
      </c>
      <c r="L611" s="87">
        <f t="shared" si="35"/>
        <v>0</v>
      </c>
      <c r="M611" s="46">
        <f t="shared" si="36"/>
        <v>0</v>
      </c>
      <c r="N611" s="365"/>
      <c r="O611" s="365"/>
      <c r="P611" s="382"/>
      <c r="Q611" s="365"/>
      <c r="R611" s="365"/>
      <c r="S611" s="365"/>
      <c r="T611" s="365"/>
      <c r="U611" s="365"/>
      <c r="V611" s="365"/>
      <c r="W611" s="365"/>
      <c r="X611" s="365"/>
      <c r="Y611" s="365"/>
      <c r="Z611" s="365"/>
      <c r="AA611" s="365"/>
      <c r="AB611" s="365"/>
      <c r="AC611" s="365"/>
      <c r="AD611" s="83"/>
    </row>
    <row r="612" spans="1:30" ht="18" hidden="1" customHeight="1">
      <c r="A612" s="90"/>
      <c r="B612" s="107"/>
      <c r="C612" s="108"/>
      <c r="D612" s="105"/>
      <c r="E612" s="43"/>
      <c r="F612" s="44"/>
      <c r="G612" s="86"/>
      <c r="H612" s="70"/>
      <c r="I612" s="79"/>
      <c r="J612" s="106"/>
      <c r="K612" s="87">
        <f t="shared" si="34"/>
        <v>0</v>
      </c>
      <c r="L612" s="87">
        <f t="shared" si="35"/>
        <v>0</v>
      </c>
      <c r="M612" s="46">
        <f t="shared" si="36"/>
        <v>0</v>
      </c>
      <c r="N612" s="365"/>
      <c r="O612" s="365"/>
      <c r="P612" s="382"/>
      <c r="Q612" s="365"/>
      <c r="R612" s="365"/>
      <c r="S612" s="365"/>
      <c r="T612" s="365"/>
      <c r="U612" s="365"/>
      <c r="V612" s="365"/>
      <c r="W612" s="365"/>
      <c r="X612" s="365"/>
      <c r="Y612" s="365"/>
      <c r="Z612" s="365"/>
      <c r="AA612" s="365"/>
      <c r="AB612" s="365"/>
      <c r="AC612" s="365"/>
      <c r="AD612" s="83"/>
    </row>
    <row r="613" spans="1:30" ht="18" hidden="1" customHeight="1">
      <c r="A613" s="90"/>
      <c r="B613" s="107"/>
      <c r="C613" s="108"/>
      <c r="D613" s="105"/>
      <c r="E613" s="43"/>
      <c r="F613" s="44"/>
      <c r="G613" s="86"/>
      <c r="H613" s="70"/>
      <c r="I613" s="79"/>
      <c r="J613" s="106"/>
      <c r="K613" s="87">
        <f t="shared" si="34"/>
        <v>0</v>
      </c>
      <c r="L613" s="87">
        <f t="shared" si="35"/>
        <v>0</v>
      </c>
      <c r="M613" s="46">
        <f t="shared" si="36"/>
        <v>0</v>
      </c>
      <c r="N613" s="365"/>
      <c r="O613" s="365"/>
      <c r="P613" s="382"/>
      <c r="Q613" s="365"/>
      <c r="R613" s="365"/>
      <c r="S613" s="365"/>
      <c r="T613" s="365"/>
      <c r="U613" s="365"/>
      <c r="V613" s="365"/>
      <c r="W613" s="365"/>
      <c r="X613" s="365"/>
      <c r="Y613" s="365"/>
      <c r="Z613" s="365"/>
      <c r="AA613" s="365"/>
      <c r="AB613" s="365"/>
      <c r="AC613" s="365"/>
      <c r="AD613" s="83"/>
    </row>
    <row r="614" spans="1:30" ht="18" customHeight="1">
      <c r="A614" s="104">
        <v>34</v>
      </c>
      <c r="B614" s="60" t="s">
        <v>459</v>
      </c>
      <c r="C614" s="61" t="s">
        <v>460</v>
      </c>
      <c r="D614" s="64"/>
      <c r="E614" s="43" t="s">
        <v>161</v>
      </c>
      <c r="F614" s="44" t="s">
        <v>465</v>
      </c>
      <c r="G614" s="86">
        <v>2</v>
      </c>
      <c r="H614" s="70">
        <v>30</v>
      </c>
      <c r="I614" s="79">
        <v>60</v>
      </c>
      <c r="J614" s="106">
        <v>40</v>
      </c>
      <c r="K614" s="87">
        <v>1.2</v>
      </c>
      <c r="L614" s="87">
        <v>1.2</v>
      </c>
      <c r="M614" s="46">
        <v>90</v>
      </c>
      <c r="N614" s="396"/>
      <c r="O614" s="383"/>
      <c r="P614" s="381">
        <f>M614</f>
        <v>90</v>
      </c>
      <c r="Q614" s="383"/>
      <c r="R614" s="381"/>
      <c r="S614" s="387"/>
      <c r="T614" s="383"/>
      <c r="U614" s="387"/>
      <c r="V614" s="385"/>
      <c r="W614" s="387"/>
      <c r="X614" s="383"/>
      <c r="Y614" s="381"/>
      <c r="Z614" s="379"/>
      <c r="AA614" s="379"/>
      <c r="AB614" s="390"/>
      <c r="AC614" s="392">
        <f>P614</f>
        <v>90</v>
      </c>
      <c r="AD614" s="83"/>
    </row>
    <row r="615" spans="1:30" ht="18" hidden="1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4"/>
        <v>0</v>
      </c>
      <c r="L615" s="87">
        <f t="shared" si="35"/>
        <v>0</v>
      </c>
      <c r="M615" s="46">
        <f t="shared" si="36"/>
        <v>0</v>
      </c>
      <c r="N615" s="365"/>
      <c r="O615" s="365"/>
      <c r="P615" s="365"/>
      <c r="Q615" s="365"/>
      <c r="R615" s="365"/>
      <c r="S615" s="365"/>
      <c r="T615" s="365"/>
      <c r="U615" s="365"/>
      <c r="V615" s="365"/>
      <c r="W615" s="365"/>
      <c r="X615" s="365"/>
      <c r="Y615" s="365"/>
      <c r="Z615" s="365"/>
      <c r="AA615" s="365"/>
      <c r="AB615" s="365"/>
      <c r="AC615" s="365"/>
      <c r="AD615" s="83"/>
    </row>
    <row r="616" spans="1:30" ht="18" hidden="1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4"/>
        <v>0</v>
      </c>
      <c r="L616" s="87">
        <f t="shared" si="35"/>
        <v>0</v>
      </c>
      <c r="M616" s="46">
        <f t="shared" si="36"/>
        <v>0</v>
      </c>
      <c r="N616" s="365"/>
      <c r="O616" s="365"/>
      <c r="P616" s="365"/>
      <c r="Q616" s="365"/>
      <c r="R616" s="365"/>
      <c r="S616" s="365"/>
      <c r="T616" s="365"/>
      <c r="U616" s="365"/>
      <c r="V616" s="365"/>
      <c r="W616" s="365"/>
      <c r="X616" s="365"/>
      <c r="Y616" s="365"/>
      <c r="Z616" s="365"/>
      <c r="AA616" s="365"/>
      <c r="AB616" s="365"/>
      <c r="AC616" s="365"/>
      <c r="AD616" s="83"/>
    </row>
    <row r="617" spans="1:30" ht="18" hidden="1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4"/>
        <v>0</v>
      </c>
      <c r="L617" s="87">
        <f t="shared" si="35"/>
        <v>0</v>
      </c>
      <c r="M617" s="46">
        <f t="shared" si="36"/>
        <v>0</v>
      </c>
      <c r="N617" s="365"/>
      <c r="O617" s="365"/>
      <c r="P617" s="365"/>
      <c r="Q617" s="365"/>
      <c r="R617" s="365"/>
      <c r="S617" s="365"/>
      <c r="T617" s="365"/>
      <c r="U617" s="365"/>
      <c r="V617" s="365"/>
      <c r="W617" s="365"/>
      <c r="X617" s="365"/>
      <c r="Y617" s="365"/>
      <c r="Z617" s="365"/>
      <c r="AA617" s="365"/>
      <c r="AB617" s="365"/>
      <c r="AC617" s="365"/>
      <c r="AD617" s="83"/>
    </row>
    <row r="618" spans="1:30" ht="18" hidden="1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4"/>
        <v>0</v>
      </c>
      <c r="L618" s="87">
        <f t="shared" si="35"/>
        <v>0</v>
      </c>
      <c r="M618" s="46">
        <f t="shared" si="36"/>
        <v>0</v>
      </c>
      <c r="N618" s="365"/>
      <c r="O618" s="365"/>
      <c r="P618" s="365"/>
      <c r="Q618" s="365"/>
      <c r="R618" s="365"/>
      <c r="S618" s="365"/>
      <c r="T618" s="365"/>
      <c r="U618" s="365"/>
      <c r="V618" s="365"/>
      <c r="W618" s="365"/>
      <c r="X618" s="365"/>
      <c r="Y618" s="365"/>
      <c r="Z618" s="365"/>
      <c r="AA618" s="365"/>
      <c r="AB618" s="365"/>
      <c r="AC618" s="365"/>
      <c r="AD618" s="83"/>
    </row>
    <row r="619" spans="1:30" ht="18" hidden="1" customHeight="1">
      <c r="A619" s="90"/>
      <c r="B619" s="107"/>
      <c r="C619" s="108"/>
      <c r="D619" s="105"/>
      <c r="E619" s="43"/>
      <c r="F619" s="44"/>
      <c r="G619" s="86"/>
      <c r="H619" s="70"/>
      <c r="I619" s="79"/>
      <c r="J619" s="106"/>
      <c r="K619" s="87">
        <f t="shared" si="34"/>
        <v>0</v>
      </c>
      <c r="L619" s="87">
        <f t="shared" si="35"/>
        <v>0</v>
      </c>
      <c r="M619" s="46">
        <f t="shared" si="36"/>
        <v>0</v>
      </c>
      <c r="N619" s="365"/>
      <c r="O619" s="365"/>
      <c r="P619" s="365"/>
      <c r="Q619" s="365"/>
      <c r="R619" s="365"/>
      <c r="S619" s="365"/>
      <c r="T619" s="365"/>
      <c r="U619" s="365"/>
      <c r="V619" s="365"/>
      <c r="W619" s="365"/>
      <c r="X619" s="365"/>
      <c r="Y619" s="365"/>
      <c r="Z619" s="365"/>
      <c r="AA619" s="365"/>
      <c r="AB619" s="365"/>
      <c r="AC619" s="365"/>
      <c r="AD619" s="83"/>
    </row>
    <row r="620" spans="1:30" ht="24.75" hidden="1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4"/>
        <v>0</v>
      </c>
      <c r="L620" s="87">
        <f t="shared" si="35"/>
        <v>0</v>
      </c>
      <c r="M620" s="46">
        <f t="shared" si="36"/>
        <v>0</v>
      </c>
      <c r="N620" s="365"/>
      <c r="O620" s="365"/>
      <c r="P620" s="365"/>
      <c r="Q620" s="365"/>
      <c r="R620" s="365"/>
      <c r="S620" s="365"/>
      <c r="T620" s="365"/>
      <c r="U620" s="365"/>
      <c r="V620" s="365"/>
      <c r="W620" s="365"/>
      <c r="X620" s="365"/>
      <c r="Y620" s="365"/>
      <c r="Z620" s="365"/>
      <c r="AA620" s="365"/>
      <c r="AB620" s="365"/>
      <c r="AC620" s="365"/>
      <c r="AD620" s="83"/>
    </row>
    <row r="621" spans="1:30" ht="18" hidden="1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4"/>
        <v>0</v>
      </c>
      <c r="L621" s="87">
        <f t="shared" si="35"/>
        <v>0</v>
      </c>
      <c r="M621" s="46">
        <f t="shared" si="36"/>
        <v>0</v>
      </c>
      <c r="N621" s="365"/>
      <c r="O621" s="365"/>
      <c r="P621" s="365"/>
      <c r="Q621" s="365"/>
      <c r="R621" s="365"/>
      <c r="S621" s="365"/>
      <c r="T621" s="365"/>
      <c r="U621" s="365"/>
      <c r="V621" s="365"/>
      <c r="W621" s="365"/>
      <c r="X621" s="365"/>
      <c r="Y621" s="365"/>
      <c r="Z621" s="365"/>
      <c r="AA621" s="365"/>
      <c r="AB621" s="365"/>
      <c r="AC621" s="365"/>
      <c r="AD621" s="83"/>
    </row>
    <row r="622" spans="1:30" ht="18" hidden="1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4"/>
        <v>0</v>
      </c>
      <c r="L622" s="87">
        <f t="shared" si="35"/>
        <v>0</v>
      </c>
      <c r="M622" s="46">
        <f t="shared" si="36"/>
        <v>0</v>
      </c>
      <c r="N622" s="365"/>
      <c r="O622" s="365"/>
      <c r="P622" s="365"/>
      <c r="Q622" s="365"/>
      <c r="R622" s="365"/>
      <c r="S622" s="365"/>
      <c r="T622" s="365"/>
      <c r="U622" s="365"/>
      <c r="V622" s="365"/>
      <c r="W622" s="365"/>
      <c r="X622" s="365"/>
      <c r="Y622" s="365"/>
      <c r="Z622" s="365"/>
      <c r="AA622" s="365"/>
      <c r="AB622" s="365"/>
      <c r="AC622" s="365"/>
      <c r="AD622" s="83"/>
    </row>
    <row r="623" spans="1:30" ht="18" hidden="1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4"/>
        <v>0</v>
      </c>
      <c r="L623" s="87">
        <f t="shared" si="35"/>
        <v>0</v>
      </c>
      <c r="M623" s="46">
        <f t="shared" si="36"/>
        <v>0</v>
      </c>
      <c r="N623" s="365"/>
      <c r="O623" s="365"/>
      <c r="P623" s="365"/>
      <c r="Q623" s="365"/>
      <c r="R623" s="365"/>
      <c r="S623" s="365"/>
      <c r="T623" s="365"/>
      <c r="U623" s="365"/>
      <c r="V623" s="365"/>
      <c r="W623" s="365"/>
      <c r="X623" s="365"/>
      <c r="Y623" s="365"/>
      <c r="Z623" s="365"/>
      <c r="AA623" s="365"/>
      <c r="AB623" s="365"/>
      <c r="AC623" s="365"/>
      <c r="AD623" s="83"/>
    </row>
    <row r="624" spans="1:30" ht="18" customHeight="1">
      <c r="A624" s="104">
        <v>35</v>
      </c>
      <c r="B624" s="60" t="s">
        <v>463</v>
      </c>
      <c r="C624" s="61" t="s">
        <v>462</v>
      </c>
      <c r="D624" s="64"/>
      <c r="E624" s="43" t="s">
        <v>161</v>
      </c>
      <c r="F624" s="44" t="s">
        <v>515</v>
      </c>
      <c r="G624" s="86">
        <v>2</v>
      </c>
      <c r="H624" s="70">
        <v>30</v>
      </c>
      <c r="I624" s="79">
        <v>60</v>
      </c>
      <c r="J624" s="106">
        <v>40</v>
      </c>
      <c r="K624" s="87">
        <f t="shared" si="34"/>
        <v>1.2</v>
      </c>
      <c r="L624" s="87">
        <f t="shared" si="35"/>
        <v>1.2</v>
      </c>
      <c r="M624" s="46">
        <f t="shared" si="36"/>
        <v>90</v>
      </c>
      <c r="N624" s="396"/>
      <c r="O624" s="383"/>
      <c r="P624" s="381">
        <f>M624</f>
        <v>90</v>
      </c>
      <c r="Q624" s="383"/>
      <c r="R624" s="381"/>
      <c r="S624" s="387"/>
      <c r="T624" s="383"/>
      <c r="U624" s="387"/>
      <c r="V624" s="383"/>
      <c r="W624" s="387"/>
      <c r="X624" s="383"/>
      <c r="Y624" s="381"/>
      <c r="Z624" s="379"/>
      <c r="AA624" s="379"/>
      <c r="AB624" s="390"/>
      <c r="AC624" s="392">
        <f>P624</f>
        <v>90</v>
      </c>
      <c r="AD624" s="83"/>
    </row>
    <row r="625" spans="1:30" ht="18" hidden="1" customHeight="1">
      <c r="A625" s="90"/>
      <c r="B625" s="107"/>
      <c r="C625" s="108"/>
      <c r="D625" s="105"/>
      <c r="E625" s="43"/>
      <c r="F625" s="44"/>
      <c r="G625" s="69"/>
      <c r="H625" s="70"/>
      <c r="I625" s="79"/>
      <c r="J625" s="106"/>
      <c r="K625" s="87">
        <f t="shared" si="34"/>
        <v>0</v>
      </c>
      <c r="L625" s="87">
        <f t="shared" si="35"/>
        <v>0</v>
      </c>
      <c r="M625" s="46">
        <f t="shared" si="36"/>
        <v>0</v>
      </c>
      <c r="N625" s="365"/>
      <c r="O625" s="365"/>
      <c r="P625" s="365"/>
      <c r="Q625" s="365"/>
      <c r="R625" s="365"/>
      <c r="S625" s="365"/>
      <c r="T625" s="365"/>
      <c r="U625" s="365"/>
      <c r="V625" s="365"/>
      <c r="W625" s="365"/>
      <c r="X625" s="365"/>
      <c r="Y625" s="365"/>
      <c r="Z625" s="365"/>
      <c r="AA625" s="365"/>
      <c r="AB625" s="365"/>
      <c r="AC625" s="365"/>
      <c r="AD625" s="83"/>
    </row>
    <row r="626" spans="1:30" ht="18" hidden="1" customHeight="1">
      <c r="A626" s="90"/>
      <c r="B626" s="107"/>
      <c r="C626" s="108"/>
      <c r="D626" s="105"/>
      <c r="E626" s="43"/>
      <c r="F626" s="44"/>
      <c r="G626" s="69"/>
      <c r="H626" s="70"/>
      <c r="I626" s="79"/>
      <c r="J626" s="106"/>
      <c r="K626" s="87">
        <f t="shared" si="34"/>
        <v>0</v>
      </c>
      <c r="L626" s="87">
        <f t="shared" si="35"/>
        <v>0</v>
      </c>
      <c r="M626" s="46">
        <f t="shared" si="36"/>
        <v>0</v>
      </c>
      <c r="N626" s="365"/>
      <c r="O626" s="365"/>
      <c r="P626" s="365"/>
      <c r="Q626" s="365"/>
      <c r="R626" s="365"/>
      <c r="S626" s="365"/>
      <c r="T626" s="365"/>
      <c r="U626" s="365"/>
      <c r="V626" s="365"/>
      <c r="W626" s="365"/>
      <c r="X626" s="365"/>
      <c r="Y626" s="365"/>
      <c r="Z626" s="365"/>
      <c r="AA626" s="365"/>
      <c r="AB626" s="365"/>
      <c r="AC626" s="365"/>
      <c r="AD626" s="83"/>
    </row>
    <row r="627" spans="1:30" ht="18" hidden="1" customHeight="1">
      <c r="A627" s="90"/>
      <c r="B627" s="107"/>
      <c r="C627" s="108"/>
      <c r="D627" s="105"/>
      <c r="E627" s="43"/>
      <c r="F627" s="44"/>
      <c r="G627" s="69"/>
      <c r="H627" s="70"/>
      <c r="I627" s="79"/>
      <c r="J627" s="106"/>
      <c r="K627" s="87">
        <f t="shared" si="34"/>
        <v>0</v>
      </c>
      <c r="L627" s="87">
        <f t="shared" si="35"/>
        <v>0</v>
      </c>
      <c r="M627" s="46">
        <f t="shared" si="36"/>
        <v>0</v>
      </c>
      <c r="N627" s="365"/>
      <c r="O627" s="365"/>
      <c r="P627" s="365"/>
      <c r="Q627" s="365"/>
      <c r="R627" s="365"/>
      <c r="S627" s="365"/>
      <c r="T627" s="365"/>
      <c r="U627" s="365"/>
      <c r="V627" s="365"/>
      <c r="W627" s="365"/>
      <c r="X627" s="365"/>
      <c r="Y627" s="365"/>
      <c r="Z627" s="365"/>
      <c r="AA627" s="365"/>
      <c r="AB627" s="365"/>
      <c r="AC627" s="365"/>
      <c r="AD627" s="83"/>
    </row>
    <row r="628" spans="1:30" ht="18" hidden="1" customHeight="1">
      <c r="A628" s="90"/>
      <c r="B628" s="107"/>
      <c r="C628" s="108"/>
      <c r="D628" s="105"/>
      <c r="E628" s="43"/>
      <c r="F628" s="44"/>
      <c r="G628" s="69"/>
      <c r="H628" s="70"/>
      <c r="I628" s="79"/>
      <c r="J628" s="106"/>
      <c r="K628" s="87">
        <f t="shared" si="34"/>
        <v>0</v>
      </c>
      <c r="L628" s="87">
        <f t="shared" si="35"/>
        <v>0</v>
      </c>
      <c r="M628" s="46">
        <f t="shared" si="36"/>
        <v>0</v>
      </c>
      <c r="N628" s="365"/>
      <c r="O628" s="365"/>
      <c r="P628" s="365"/>
      <c r="Q628" s="365"/>
      <c r="R628" s="365"/>
      <c r="S628" s="365"/>
      <c r="T628" s="365"/>
      <c r="U628" s="365"/>
      <c r="V628" s="365"/>
      <c r="W628" s="365"/>
      <c r="X628" s="365"/>
      <c r="Y628" s="365"/>
      <c r="Z628" s="365"/>
      <c r="AA628" s="365"/>
      <c r="AB628" s="365"/>
      <c r="AC628" s="365"/>
      <c r="AD628" s="83"/>
    </row>
    <row r="629" spans="1:30" ht="18" hidden="1" customHeight="1">
      <c r="A629" s="90"/>
      <c r="B629" s="107"/>
      <c r="C629" s="108"/>
      <c r="D629" s="105"/>
      <c r="E629" s="43"/>
      <c r="F629" s="44"/>
      <c r="G629" s="69"/>
      <c r="H629" s="70"/>
      <c r="I629" s="79"/>
      <c r="J629" s="106"/>
      <c r="K629" s="87">
        <f t="shared" si="34"/>
        <v>0</v>
      </c>
      <c r="L629" s="87">
        <f t="shared" si="35"/>
        <v>0</v>
      </c>
      <c r="M629" s="46">
        <f t="shared" si="36"/>
        <v>0</v>
      </c>
      <c r="N629" s="365"/>
      <c r="O629" s="365"/>
      <c r="P629" s="365"/>
      <c r="Q629" s="365"/>
      <c r="R629" s="365"/>
      <c r="S629" s="365"/>
      <c r="T629" s="365"/>
      <c r="U629" s="365"/>
      <c r="V629" s="365"/>
      <c r="W629" s="365"/>
      <c r="X629" s="365"/>
      <c r="Y629" s="365"/>
      <c r="Z629" s="365"/>
      <c r="AA629" s="365"/>
      <c r="AB629" s="365"/>
      <c r="AC629" s="365"/>
      <c r="AD629" s="83"/>
    </row>
    <row r="630" spans="1:30" ht="18" hidden="1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4"/>
        <v>0</v>
      </c>
      <c r="L630" s="87">
        <f t="shared" si="35"/>
        <v>0</v>
      </c>
      <c r="M630" s="46">
        <f t="shared" si="36"/>
        <v>0</v>
      </c>
      <c r="N630" s="365"/>
      <c r="O630" s="365"/>
      <c r="P630" s="365"/>
      <c r="Q630" s="365"/>
      <c r="R630" s="365"/>
      <c r="S630" s="365"/>
      <c r="T630" s="365"/>
      <c r="U630" s="365"/>
      <c r="V630" s="365"/>
      <c r="W630" s="365"/>
      <c r="X630" s="365"/>
      <c r="Y630" s="365"/>
      <c r="Z630" s="365"/>
      <c r="AA630" s="365"/>
      <c r="AB630" s="365"/>
      <c r="AC630" s="365"/>
      <c r="AD630" s="83"/>
    </row>
    <row r="631" spans="1:30" ht="18" hidden="1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4"/>
        <v>0</v>
      </c>
      <c r="L631" s="87">
        <f t="shared" si="35"/>
        <v>0</v>
      </c>
      <c r="M631" s="46">
        <f t="shared" si="36"/>
        <v>0</v>
      </c>
      <c r="N631" s="365"/>
      <c r="O631" s="365"/>
      <c r="P631" s="365"/>
      <c r="Q631" s="365"/>
      <c r="R631" s="365"/>
      <c r="S631" s="365"/>
      <c r="T631" s="365"/>
      <c r="U631" s="365"/>
      <c r="V631" s="365"/>
      <c r="W631" s="365"/>
      <c r="X631" s="365"/>
      <c r="Y631" s="365"/>
      <c r="Z631" s="365"/>
      <c r="AA631" s="365"/>
      <c r="AB631" s="365"/>
      <c r="AC631" s="365"/>
      <c r="AD631" s="83"/>
    </row>
    <row r="632" spans="1:30" ht="18" hidden="1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4"/>
        <v>0</v>
      </c>
      <c r="L632" s="87">
        <f t="shared" si="35"/>
        <v>0</v>
      </c>
      <c r="M632" s="46">
        <f t="shared" si="36"/>
        <v>0</v>
      </c>
      <c r="N632" s="365"/>
      <c r="O632" s="365"/>
      <c r="P632" s="365"/>
      <c r="Q632" s="365"/>
      <c r="R632" s="365"/>
      <c r="S632" s="365"/>
      <c r="T632" s="365"/>
      <c r="U632" s="365"/>
      <c r="V632" s="365"/>
      <c r="W632" s="365"/>
      <c r="X632" s="365"/>
      <c r="Y632" s="365"/>
      <c r="Z632" s="365"/>
      <c r="AA632" s="365"/>
      <c r="AB632" s="365"/>
      <c r="AC632" s="365"/>
      <c r="AD632" s="83"/>
    </row>
    <row r="633" spans="1:30" ht="18" hidden="1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4"/>
        <v>0</v>
      </c>
      <c r="L633" s="87">
        <f t="shared" si="35"/>
        <v>0</v>
      </c>
      <c r="M633" s="46">
        <f t="shared" si="36"/>
        <v>0</v>
      </c>
      <c r="N633" s="365"/>
      <c r="O633" s="365"/>
      <c r="P633" s="365"/>
      <c r="Q633" s="365"/>
      <c r="R633" s="365"/>
      <c r="S633" s="365"/>
      <c r="T633" s="365"/>
      <c r="U633" s="365"/>
      <c r="V633" s="365"/>
      <c r="W633" s="365"/>
      <c r="X633" s="365"/>
      <c r="Y633" s="365"/>
      <c r="Z633" s="365"/>
      <c r="AA633" s="365"/>
      <c r="AB633" s="365"/>
      <c r="AC633" s="365"/>
      <c r="AD633" s="83"/>
    </row>
    <row r="634" spans="1:30" s="264" customFormat="1" ht="18" customHeight="1">
      <c r="A634" s="104">
        <v>36</v>
      </c>
      <c r="B634" s="60" t="s">
        <v>526</v>
      </c>
      <c r="C634" s="61"/>
      <c r="D634" s="104"/>
      <c r="E634" s="43" t="s">
        <v>350</v>
      </c>
      <c r="F634" s="44" t="s">
        <v>172</v>
      </c>
      <c r="G634" s="86">
        <v>2</v>
      </c>
      <c r="H634" s="70">
        <v>15</v>
      </c>
      <c r="I634" s="79"/>
      <c r="J634" s="106">
        <v>60</v>
      </c>
      <c r="K634" s="87">
        <f t="shared" ref="K634:K636" si="38">IF(OR(LEFT(E634,2)="ĐA",LEFT(E634,2)="DA",LEFT(E634,5)="Đồ án",LEFT(E634,5)="Đồán ",LEFT(E634,9)="Sinh hoạt",LEFT(E634,9)="sinh hoạt",LEFT(E634,6)="Cố vấn",LEFT(E634,6)="cố vấn",LEFT(E634,4)="cvht",LEFT(E634,4)="CVHT",LEFT(E634,4)="shcn",LEFT(E634,4)="SHCN"),0,(IF(AND(H634&gt;0,J634&gt;0),IF(J634&gt;60,1.3,IF(J634&gt;35,1.2,1)),0)))</f>
        <v>1.2</v>
      </c>
      <c r="L634" s="87">
        <f t="shared" ref="L634:L636" si="39">IF(OR(LEFT(E634,2)="ĐA",LEFT(E634,2)="DA",LEFT(E634,5)="Đồ án",LEFT(E634,5)="Đồán "),0,IF(AND(J634&gt;0,I634&gt;0),IF(AND(OR(LEFT(E634,4)="GDQP",LEFT(E634,4)="gdqp",LEFT(E634,19)="Giáo dục quốc phòng"),J634&gt;50),1.3,IF(J634&gt;35,1.2,IF(J634&gt;29,1.1,1))),0))</f>
        <v>0</v>
      </c>
      <c r="M634" s="46">
        <f t="shared" ref="M634:M636" si="40">ROUND(IF(OR(LEFT(E634,2)="ĐA",LEFT(E634,2)="DA",LEFT(E634,5)="Đồ án",LEFT(E634,5)="Đồán "),J634*0.5,(IF(H634&gt;0,H634*K634,"0")+IF(I634&gt;0,(I634*0.75)*L634,"0"))),1)</f>
        <v>18</v>
      </c>
      <c r="N634" s="396"/>
      <c r="O634" s="383"/>
      <c r="P634" s="381">
        <f>SUM(M634:N643)</f>
        <v>67.599999999999994</v>
      </c>
      <c r="Q634" s="383"/>
      <c r="R634" s="381"/>
      <c r="S634" s="387"/>
      <c r="T634" s="383"/>
      <c r="U634" s="387"/>
      <c r="V634" s="383"/>
      <c r="W634" s="269"/>
      <c r="X634" s="383"/>
      <c r="Y634" s="381"/>
      <c r="Z634" s="379"/>
      <c r="AA634" s="379"/>
      <c r="AB634" s="390"/>
      <c r="AC634" s="392">
        <f>P634</f>
        <v>67.599999999999994</v>
      </c>
      <c r="AD634" s="83"/>
    </row>
    <row r="635" spans="1:30" s="264" customFormat="1" ht="18" customHeight="1">
      <c r="A635" s="121"/>
      <c r="B635" s="107"/>
      <c r="C635" s="108"/>
      <c r="D635" s="105"/>
      <c r="E635" s="43" t="s">
        <v>358</v>
      </c>
      <c r="F635" s="44" t="s">
        <v>172</v>
      </c>
      <c r="G635" s="272">
        <v>2</v>
      </c>
      <c r="H635" s="70"/>
      <c r="I635" s="79">
        <v>30</v>
      </c>
      <c r="J635" s="106">
        <v>30</v>
      </c>
      <c r="K635" s="87">
        <f t="shared" si="38"/>
        <v>0</v>
      </c>
      <c r="L635" s="87">
        <f t="shared" si="39"/>
        <v>1.1000000000000001</v>
      </c>
      <c r="M635" s="46">
        <f t="shared" si="40"/>
        <v>24.8</v>
      </c>
      <c r="N635" s="397"/>
      <c r="O635" s="384"/>
      <c r="P635" s="382"/>
      <c r="Q635" s="384"/>
      <c r="R635" s="382"/>
      <c r="S635" s="388"/>
      <c r="T635" s="365"/>
      <c r="U635" s="388"/>
      <c r="V635" s="365"/>
      <c r="W635" s="270"/>
      <c r="X635" s="365"/>
      <c r="Y635" s="365"/>
      <c r="Z635" s="365"/>
      <c r="AA635" s="365"/>
      <c r="AB635" s="365"/>
      <c r="AC635" s="365"/>
      <c r="AD635" s="83"/>
    </row>
    <row r="636" spans="1:30" s="264" customFormat="1" ht="18" customHeight="1">
      <c r="A636" s="121"/>
      <c r="B636" s="107"/>
      <c r="C636" s="108"/>
      <c r="D636" s="105"/>
      <c r="E636" s="43" t="s">
        <v>359</v>
      </c>
      <c r="F636" s="44" t="s">
        <v>172</v>
      </c>
      <c r="G636" s="272">
        <v>2</v>
      </c>
      <c r="H636" s="70"/>
      <c r="I636" s="79">
        <v>30</v>
      </c>
      <c r="J636" s="106">
        <v>30</v>
      </c>
      <c r="K636" s="87">
        <f t="shared" si="38"/>
        <v>0</v>
      </c>
      <c r="L636" s="87">
        <f t="shared" si="39"/>
        <v>1.1000000000000001</v>
      </c>
      <c r="M636" s="46">
        <f t="shared" si="40"/>
        <v>24.8</v>
      </c>
      <c r="N636" s="397"/>
      <c r="O636" s="384"/>
      <c r="P636" s="382"/>
      <c r="Q636" s="384"/>
      <c r="R636" s="382"/>
      <c r="S636" s="388"/>
      <c r="T636" s="365"/>
      <c r="U636" s="388"/>
      <c r="V636" s="365"/>
      <c r="W636" s="270"/>
      <c r="X636" s="365"/>
      <c r="Y636" s="365"/>
      <c r="Z636" s="365"/>
      <c r="AA636" s="365"/>
      <c r="AB636" s="365"/>
      <c r="AC636" s="365"/>
      <c r="AD636" s="83"/>
    </row>
    <row r="637" spans="1:30" s="264" customFormat="1" ht="18" hidden="1" customHeight="1">
      <c r="A637" s="121"/>
      <c r="B637" s="107"/>
      <c r="C637" s="108"/>
      <c r="D637" s="105"/>
      <c r="E637" s="43"/>
      <c r="F637" s="44"/>
      <c r="G637" s="272"/>
      <c r="H637" s="70"/>
      <c r="I637" s="79"/>
      <c r="J637" s="106"/>
      <c r="K637" s="87"/>
      <c r="L637" s="87"/>
      <c r="M637" s="46"/>
      <c r="N637" s="397"/>
      <c r="O637" s="384"/>
      <c r="P637" s="382"/>
      <c r="Q637" s="384"/>
      <c r="R637" s="382"/>
      <c r="S637" s="388"/>
      <c r="T637" s="365"/>
      <c r="U637" s="388"/>
      <c r="V637" s="365"/>
      <c r="W637" s="270"/>
      <c r="X637" s="365"/>
      <c r="Y637" s="365"/>
      <c r="Z637" s="365"/>
      <c r="AA637" s="365"/>
      <c r="AB637" s="365"/>
      <c r="AC637" s="365"/>
      <c r="AD637" s="83"/>
    </row>
    <row r="638" spans="1:30" s="264" customFormat="1" ht="18" hidden="1" customHeight="1">
      <c r="A638" s="121"/>
      <c r="B638" s="107"/>
      <c r="C638" s="108"/>
      <c r="D638" s="105"/>
      <c r="E638" s="43"/>
      <c r="F638" s="44"/>
      <c r="G638" s="272"/>
      <c r="H638" s="70"/>
      <c r="I638" s="79"/>
      <c r="J638" s="106"/>
      <c r="K638" s="87"/>
      <c r="L638" s="87"/>
      <c r="M638" s="46"/>
      <c r="N638" s="397"/>
      <c r="O638" s="384"/>
      <c r="P638" s="382"/>
      <c r="Q638" s="384"/>
      <c r="R638" s="382"/>
      <c r="S638" s="388"/>
      <c r="T638" s="380"/>
      <c r="U638" s="388"/>
      <c r="V638" s="380"/>
      <c r="W638" s="270"/>
      <c r="X638" s="380"/>
      <c r="Y638" s="380"/>
      <c r="Z638" s="380"/>
      <c r="AA638" s="380"/>
      <c r="AB638" s="380"/>
      <c r="AC638" s="380"/>
      <c r="AD638" s="83"/>
    </row>
    <row r="639" spans="1:30" s="264" customFormat="1" ht="18" hidden="1" customHeight="1">
      <c r="A639" s="121"/>
      <c r="B639" s="107"/>
      <c r="C639" s="108"/>
      <c r="D639" s="105"/>
      <c r="E639" s="43"/>
      <c r="F639" s="44"/>
      <c r="G639" s="272"/>
      <c r="H639" s="70"/>
      <c r="I639" s="79"/>
      <c r="J639" s="106"/>
      <c r="K639" s="87"/>
      <c r="L639" s="87"/>
      <c r="M639" s="46"/>
      <c r="N639" s="397"/>
      <c r="O639" s="384"/>
      <c r="P639" s="382"/>
      <c r="Q639" s="384"/>
      <c r="R639" s="382"/>
      <c r="S639" s="388"/>
      <c r="T639" s="365"/>
      <c r="U639" s="388"/>
      <c r="V639" s="365"/>
      <c r="W639" s="270"/>
      <c r="X639" s="365"/>
      <c r="Y639" s="365"/>
      <c r="Z639" s="365"/>
      <c r="AA639" s="365"/>
      <c r="AB639" s="365"/>
      <c r="AC639" s="365"/>
      <c r="AD639" s="83"/>
    </row>
    <row r="640" spans="1:30" s="264" customFormat="1" ht="18" hidden="1" customHeight="1">
      <c r="A640" s="121"/>
      <c r="B640" s="107"/>
      <c r="C640" s="108"/>
      <c r="D640" s="105"/>
      <c r="E640" s="43"/>
      <c r="F640" s="44"/>
      <c r="G640" s="272"/>
      <c r="H640" s="70"/>
      <c r="I640" s="79"/>
      <c r="J640" s="106"/>
      <c r="K640" s="87"/>
      <c r="L640" s="87"/>
      <c r="M640" s="46"/>
      <c r="N640" s="397"/>
      <c r="O640" s="384"/>
      <c r="P640" s="382"/>
      <c r="Q640" s="384"/>
      <c r="R640" s="382"/>
      <c r="S640" s="388"/>
      <c r="T640" s="365"/>
      <c r="U640" s="388"/>
      <c r="V640" s="365"/>
      <c r="W640" s="270"/>
      <c r="X640" s="365"/>
      <c r="Y640" s="365"/>
      <c r="Z640" s="365"/>
      <c r="AA640" s="365"/>
      <c r="AB640" s="365"/>
      <c r="AC640" s="365"/>
      <c r="AD640" s="83"/>
    </row>
    <row r="641" spans="1:16384" s="264" customFormat="1" ht="18" hidden="1" customHeight="1">
      <c r="A641" s="121"/>
      <c r="B641" s="107"/>
      <c r="C641" s="108"/>
      <c r="D641" s="105"/>
      <c r="E641" s="43"/>
      <c r="F641" s="44"/>
      <c r="G641" s="272"/>
      <c r="H641" s="70"/>
      <c r="I641" s="79"/>
      <c r="J641" s="106"/>
      <c r="K641" s="87"/>
      <c r="L641" s="87"/>
      <c r="M641" s="46"/>
      <c r="N641" s="397"/>
      <c r="O641" s="384"/>
      <c r="P641" s="382"/>
      <c r="Q641" s="384"/>
      <c r="R641" s="382"/>
      <c r="S641" s="388"/>
      <c r="T641" s="365"/>
      <c r="U641" s="388"/>
      <c r="V641" s="365"/>
      <c r="W641" s="270"/>
      <c r="X641" s="365"/>
      <c r="Y641" s="365"/>
      <c r="Z641" s="365"/>
      <c r="AA641" s="365"/>
      <c r="AB641" s="365"/>
      <c r="AC641" s="365"/>
      <c r="AD641" s="83"/>
    </row>
    <row r="642" spans="1:16384" s="264" customFormat="1" ht="18" hidden="1" customHeight="1">
      <c r="A642" s="121"/>
      <c r="B642" s="107"/>
      <c r="C642" s="108"/>
      <c r="D642" s="105"/>
      <c r="E642" s="43"/>
      <c r="F642" s="44"/>
      <c r="G642" s="272"/>
      <c r="H642" s="70"/>
      <c r="I642" s="79"/>
      <c r="J642" s="106"/>
      <c r="K642" s="87"/>
      <c r="L642" s="87"/>
      <c r="M642" s="46"/>
      <c r="N642" s="397"/>
      <c r="O642" s="384"/>
      <c r="P642" s="382"/>
      <c r="Q642" s="384"/>
      <c r="R642" s="382"/>
      <c r="S642" s="388"/>
      <c r="T642" s="365"/>
      <c r="U642" s="388"/>
      <c r="V642" s="365"/>
      <c r="W642" s="270"/>
      <c r="X642" s="365"/>
      <c r="Y642" s="365"/>
      <c r="Z642" s="365"/>
      <c r="AA642" s="365"/>
      <c r="AB642" s="365"/>
      <c r="AC642" s="365"/>
      <c r="AD642" s="83"/>
    </row>
    <row r="643" spans="1:16384" s="264" customFormat="1" ht="18" hidden="1" customHeight="1">
      <c r="A643" s="121"/>
      <c r="B643" s="107"/>
      <c r="C643" s="108"/>
      <c r="D643" s="105"/>
      <c r="E643" s="43"/>
      <c r="F643" s="44"/>
      <c r="G643" s="272"/>
      <c r="H643" s="70"/>
      <c r="I643" s="79"/>
      <c r="J643" s="106"/>
      <c r="K643" s="87"/>
      <c r="L643" s="87"/>
      <c r="M643" s="46"/>
      <c r="N643" s="397"/>
      <c r="O643" s="384"/>
      <c r="P643" s="382"/>
      <c r="Q643" s="384"/>
      <c r="R643" s="382"/>
      <c r="S643" s="388"/>
      <c r="T643" s="365"/>
      <c r="U643" s="388"/>
      <c r="V643" s="365"/>
      <c r="W643" s="270"/>
      <c r="X643" s="365"/>
      <c r="Y643" s="365"/>
      <c r="Z643" s="365"/>
      <c r="AA643" s="365"/>
      <c r="AB643" s="365"/>
      <c r="AC643" s="365"/>
      <c r="AD643" s="83"/>
    </row>
    <row r="644" spans="1:16384" s="260" customFormat="1" ht="18" customHeight="1">
      <c r="A644" s="104">
        <v>36</v>
      </c>
      <c r="B644" s="60" t="s">
        <v>519</v>
      </c>
      <c r="C644" s="61"/>
      <c r="D644" s="104"/>
      <c r="E644" s="60" t="s">
        <v>329</v>
      </c>
      <c r="F644" s="61" t="s">
        <v>348</v>
      </c>
      <c r="G644" s="104">
        <v>1</v>
      </c>
      <c r="H644" s="60">
        <v>30</v>
      </c>
      <c r="I644" s="61">
        <v>0</v>
      </c>
      <c r="J644" s="104">
        <v>40</v>
      </c>
      <c r="K644" s="87">
        <f t="shared" si="34"/>
        <v>1.2</v>
      </c>
      <c r="L644" s="87">
        <f t="shared" si="35"/>
        <v>0</v>
      </c>
      <c r="M644" s="46">
        <f t="shared" si="36"/>
        <v>36</v>
      </c>
      <c r="N644" s="396"/>
      <c r="O644" s="383"/>
      <c r="P644" s="381">
        <v>108</v>
      </c>
      <c r="Q644" s="383"/>
      <c r="R644" s="381"/>
      <c r="S644" s="387"/>
      <c r="T644" s="383"/>
      <c r="U644" s="387"/>
      <c r="V644" s="383"/>
      <c r="W644" s="261"/>
      <c r="X644" s="383"/>
      <c r="Y644" s="381"/>
      <c r="Z644" s="379"/>
      <c r="AA644" s="379"/>
      <c r="AB644" s="390"/>
      <c r="AC644" s="392">
        <f>P644</f>
        <v>108</v>
      </c>
      <c r="AD644" s="61"/>
      <c r="AE644" s="104"/>
      <c r="AF644" s="60"/>
      <c r="AG644" s="61"/>
      <c r="AH644" s="104"/>
      <c r="AI644" s="60"/>
      <c r="AJ644" s="61"/>
      <c r="AK644" s="104"/>
      <c r="AL644" s="60"/>
      <c r="AM644" s="61"/>
      <c r="AN644" s="104"/>
      <c r="AO644" s="60"/>
      <c r="AP644" s="61"/>
      <c r="AQ644" s="104"/>
      <c r="AR644" s="60"/>
      <c r="AS644" s="61"/>
      <c r="AT644" s="104"/>
      <c r="AU644" s="60"/>
      <c r="AV644" s="61"/>
      <c r="AW644" s="104"/>
      <c r="AX644" s="60"/>
      <c r="AY644" s="61"/>
      <c r="AZ644" s="104"/>
      <c r="BA644" s="60"/>
      <c r="BB644" s="61"/>
      <c r="BC644" s="104"/>
      <c r="BD644" s="60"/>
      <c r="BE644" s="61"/>
      <c r="BF644" s="104"/>
      <c r="BG644" s="60"/>
      <c r="BH644" s="61"/>
      <c r="BI644" s="104"/>
      <c r="BJ644" s="60"/>
      <c r="BK644" s="61"/>
      <c r="BL644" s="104"/>
      <c r="BM644" s="60"/>
      <c r="BN644" s="61"/>
      <c r="BO644" s="104"/>
      <c r="BP644" s="60"/>
      <c r="BQ644" s="61"/>
      <c r="BR644" s="104"/>
      <c r="BS644" s="60"/>
      <c r="BT644" s="61"/>
      <c r="BU644" s="104"/>
      <c r="BV644" s="60"/>
      <c r="BW644" s="61"/>
      <c r="BX644" s="104"/>
      <c r="BY644" s="60"/>
      <c r="BZ644" s="61"/>
      <c r="CA644" s="104"/>
      <c r="CB644" s="60"/>
      <c r="CC644" s="61"/>
      <c r="CD644" s="104"/>
      <c r="CE644" s="60"/>
      <c r="CF644" s="61"/>
      <c r="CG644" s="104"/>
      <c r="CH644" s="60"/>
      <c r="CI644" s="61"/>
      <c r="CJ644" s="104"/>
      <c r="CK644" s="60"/>
      <c r="CL644" s="61"/>
      <c r="CM644" s="104"/>
      <c r="CN644" s="60"/>
      <c r="CO644" s="61"/>
      <c r="CP644" s="104"/>
      <c r="CQ644" s="60"/>
      <c r="CR644" s="61"/>
      <c r="CS644" s="104"/>
      <c r="CT644" s="60"/>
      <c r="CU644" s="61"/>
      <c r="CV644" s="104"/>
      <c r="CW644" s="60"/>
      <c r="CX644" s="61"/>
      <c r="CY644" s="104"/>
      <c r="CZ644" s="60"/>
      <c r="DA644" s="61"/>
      <c r="DB644" s="104"/>
      <c r="DC644" s="60"/>
      <c r="DD644" s="61"/>
      <c r="DE644" s="104"/>
      <c r="DF644" s="60"/>
      <c r="DG644" s="61"/>
      <c r="DH644" s="104"/>
      <c r="DI644" s="60"/>
      <c r="DJ644" s="61"/>
      <c r="DK644" s="104"/>
      <c r="DL644" s="60"/>
      <c r="DM644" s="61"/>
      <c r="DN644" s="104"/>
      <c r="DO644" s="60"/>
      <c r="DP644" s="61"/>
      <c r="DQ644" s="104"/>
      <c r="DR644" s="60"/>
      <c r="DS644" s="61"/>
      <c r="DT644" s="104"/>
      <c r="DU644" s="60"/>
      <c r="DV644" s="61"/>
      <c r="DW644" s="104"/>
      <c r="DX644" s="60"/>
      <c r="DY644" s="61"/>
      <c r="DZ644" s="104"/>
      <c r="EA644" s="60"/>
      <c r="EB644" s="61"/>
      <c r="EC644" s="104"/>
      <c r="ED644" s="60"/>
      <c r="EE644" s="61"/>
      <c r="EF644" s="104"/>
      <c r="EG644" s="60"/>
      <c r="EH644" s="61"/>
      <c r="EI644" s="104"/>
      <c r="EJ644" s="60"/>
      <c r="EK644" s="61"/>
      <c r="EL644" s="104"/>
      <c r="EM644" s="60"/>
      <c r="EN644" s="61"/>
      <c r="EO644" s="104"/>
      <c r="EP644" s="60"/>
      <c r="EQ644" s="61"/>
      <c r="ER644" s="104"/>
      <c r="ES644" s="60"/>
      <c r="ET644" s="61"/>
      <c r="EU644" s="104"/>
      <c r="EV644" s="60"/>
      <c r="EW644" s="61"/>
      <c r="EX644" s="104"/>
      <c r="EY644" s="60"/>
      <c r="EZ644" s="61"/>
      <c r="FA644" s="104"/>
      <c r="FB644" s="60"/>
      <c r="FC644" s="61"/>
      <c r="FD644" s="104"/>
      <c r="FE644" s="60"/>
      <c r="FF644" s="61"/>
      <c r="FG644" s="104"/>
      <c r="FH644" s="60"/>
      <c r="FI644" s="61"/>
      <c r="FJ644" s="104"/>
      <c r="FK644" s="60"/>
      <c r="FL644" s="61"/>
      <c r="FM644" s="104"/>
      <c r="FN644" s="60"/>
      <c r="FO644" s="61"/>
      <c r="FP644" s="104"/>
      <c r="FQ644" s="60"/>
      <c r="FR644" s="61"/>
      <c r="FS644" s="104"/>
      <c r="FT644" s="60"/>
      <c r="FU644" s="61"/>
      <c r="FV644" s="104"/>
      <c r="FW644" s="60"/>
      <c r="FX644" s="61"/>
      <c r="FY644" s="104"/>
      <c r="FZ644" s="60"/>
      <c r="GA644" s="61"/>
      <c r="GB644" s="104"/>
      <c r="GC644" s="60"/>
      <c r="GD644" s="61"/>
      <c r="GE644" s="104"/>
      <c r="GF644" s="60"/>
      <c r="GG644" s="61"/>
      <c r="GH644" s="104"/>
      <c r="GI644" s="60"/>
      <c r="GJ644" s="61"/>
      <c r="GK644" s="104"/>
      <c r="GL644" s="60"/>
      <c r="GM644" s="61"/>
      <c r="GN644" s="104"/>
      <c r="GO644" s="60"/>
      <c r="GP644" s="61"/>
      <c r="GQ644" s="104"/>
      <c r="GR644" s="60"/>
      <c r="GS644" s="61"/>
      <c r="GT644" s="104"/>
      <c r="GU644" s="60"/>
      <c r="GV644" s="61"/>
      <c r="GW644" s="104"/>
      <c r="GX644" s="60"/>
      <c r="GY644" s="61"/>
      <c r="GZ644" s="104"/>
      <c r="HA644" s="60"/>
      <c r="HB644" s="61"/>
      <c r="HC644" s="104"/>
      <c r="HD644" s="60"/>
      <c r="HE644" s="61"/>
      <c r="HF644" s="104"/>
      <c r="HG644" s="60"/>
      <c r="HH644" s="61"/>
      <c r="HI644" s="104"/>
      <c r="HJ644" s="60"/>
      <c r="HK644" s="61"/>
      <c r="HL644" s="104"/>
      <c r="HM644" s="60"/>
      <c r="HN644" s="61"/>
      <c r="HO644" s="104"/>
      <c r="HP644" s="60"/>
      <c r="HQ644" s="61"/>
      <c r="HR644" s="104"/>
      <c r="HS644" s="60"/>
      <c r="HT644" s="61"/>
      <c r="HU644" s="104"/>
      <c r="HV644" s="60"/>
      <c r="HW644" s="61"/>
      <c r="HX644" s="104"/>
      <c r="HY644" s="60"/>
      <c r="HZ644" s="61"/>
      <c r="IA644" s="104"/>
      <c r="IB644" s="60"/>
      <c r="IC644" s="61"/>
      <c r="ID644" s="104"/>
      <c r="IE644" s="60"/>
      <c r="IF644" s="61"/>
      <c r="IG644" s="104"/>
      <c r="IH644" s="60"/>
      <c r="II644" s="61"/>
      <c r="IJ644" s="104"/>
      <c r="IK644" s="60"/>
      <c r="IL644" s="61"/>
      <c r="IM644" s="104"/>
      <c r="IN644" s="60"/>
      <c r="IO644" s="61"/>
      <c r="IP644" s="104"/>
      <c r="IQ644" s="60"/>
      <c r="IR644" s="61"/>
      <c r="IS644" s="104"/>
      <c r="IT644" s="60"/>
      <c r="IU644" s="61"/>
      <c r="IV644" s="104"/>
      <c r="IW644" s="60"/>
      <c r="IX644" s="61"/>
      <c r="IY644" s="104"/>
      <c r="IZ644" s="60"/>
      <c r="JA644" s="61"/>
      <c r="JB644" s="104"/>
      <c r="JC644" s="60"/>
      <c r="JD644" s="61"/>
      <c r="JE644" s="104"/>
      <c r="JF644" s="60"/>
      <c r="JG644" s="61"/>
      <c r="JH644" s="104"/>
      <c r="JI644" s="60"/>
      <c r="JJ644" s="61"/>
      <c r="JK644" s="104"/>
      <c r="JL644" s="60"/>
      <c r="JM644" s="61"/>
      <c r="JN644" s="104"/>
      <c r="JO644" s="60"/>
      <c r="JP644" s="61"/>
      <c r="JQ644" s="104"/>
      <c r="JR644" s="60"/>
      <c r="JS644" s="61"/>
      <c r="JT644" s="104"/>
      <c r="JU644" s="60"/>
      <c r="JV644" s="61"/>
      <c r="JW644" s="104"/>
      <c r="JX644" s="60"/>
      <c r="JY644" s="61"/>
      <c r="JZ644" s="104"/>
      <c r="KA644" s="60"/>
      <c r="KB644" s="61"/>
      <c r="KC644" s="104"/>
      <c r="KD644" s="60"/>
      <c r="KE644" s="61"/>
      <c r="KF644" s="104"/>
      <c r="KG644" s="60"/>
      <c r="KH644" s="61"/>
      <c r="KI644" s="104"/>
      <c r="KJ644" s="60"/>
      <c r="KK644" s="61"/>
      <c r="KL644" s="104"/>
      <c r="KM644" s="60"/>
      <c r="KN644" s="61"/>
      <c r="KO644" s="104"/>
      <c r="KP644" s="60"/>
      <c r="KQ644" s="61"/>
      <c r="KR644" s="104"/>
      <c r="KS644" s="60"/>
      <c r="KT644" s="61"/>
      <c r="KU644" s="104"/>
      <c r="KV644" s="60"/>
      <c r="KW644" s="61"/>
      <c r="KX644" s="104"/>
      <c r="KY644" s="60"/>
      <c r="KZ644" s="61"/>
      <c r="LA644" s="104"/>
      <c r="LB644" s="60"/>
      <c r="LC644" s="61"/>
      <c r="LD644" s="104"/>
      <c r="LE644" s="60"/>
      <c r="LF644" s="61"/>
      <c r="LG644" s="104"/>
      <c r="LH644" s="60"/>
      <c r="LI644" s="61"/>
      <c r="LJ644" s="104"/>
      <c r="LK644" s="60"/>
      <c r="LL644" s="61"/>
      <c r="LM644" s="104"/>
      <c r="LN644" s="60"/>
      <c r="LO644" s="61"/>
      <c r="LP644" s="104"/>
      <c r="LQ644" s="60"/>
      <c r="LR644" s="61"/>
      <c r="LS644" s="104"/>
      <c r="LT644" s="60"/>
      <c r="LU644" s="61"/>
      <c r="LV644" s="104"/>
      <c r="LW644" s="60"/>
      <c r="LX644" s="61"/>
      <c r="LY644" s="104"/>
      <c r="LZ644" s="60"/>
      <c r="MA644" s="61"/>
      <c r="MB644" s="104"/>
      <c r="MC644" s="60"/>
      <c r="MD644" s="61"/>
      <c r="ME644" s="104"/>
      <c r="MF644" s="60"/>
      <c r="MG644" s="61"/>
      <c r="MH644" s="104"/>
      <c r="MI644" s="60"/>
      <c r="MJ644" s="61"/>
      <c r="MK644" s="104"/>
      <c r="ML644" s="60"/>
      <c r="MM644" s="61"/>
      <c r="MN644" s="104"/>
      <c r="MO644" s="60"/>
      <c r="MP644" s="61"/>
      <c r="MQ644" s="104"/>
      <c r="MR644" s="60"/>
      <c r="MS644" s="61"/>
      <c r="MT644" s="104"/>
      <c r="MU644" s="60"/>
      <c r="MV644" s="61"/>
      <c r="MW644" s="104"/>
      <c r="MX644" s="60"/>
      <c r="MY644" s="61"/>
      <c r="MZ644" s="104"/>
      <c r="NA644" s="60"/>
      <c r="NB644" s="61"/>
      <c r="NC644" s="104"/>
      <c r="ND644" s="60"/>
      <c r="NE644" s="61"/>
      <c r="NF644" s="104"/>
      <c r="NG644" s="60"/>
      <c r="NH644" s="61"/>
      <c r="NI644" s="104"/>
      <c r="NJ644" s="60"/>
      <c r="NK644" s="61"/>
      <c r="NL644" s="104"/>
      <c r="NM644" s="60"/>
      <c r="NN644" s="61"/>
      <c r="NO644" s="104"/>
      <c r="NP644" s="60"/>
      <c r="NQ644" s="61"/>
      <c r="NR644" s="104"/>
      <c r="NS644" s="60"/>
      <c r="NT644" s="61"/>
      <c r="NU644" s="104"/>
      <c r="NV644" s="60"/>
      <c r="NW644" s="61"/>
      <c r="NX644" s="104"/>
      <c r="NY644" s="60"/>
      <c r="NZ644" s="61"/>
      <c r="OA644" s="104"/>
      <c r="OB644" s="60"/>
      <c r="OC644" s="61"/>
      <c r="OD644" s="104"/>
      <c r="OE644" s="60"/>
      <c r="OF644" s="61"/>
      <c r="OG644" s="104"/>
      <c r="OH644" s="60"/>
      <c r="OI644" s="61"/>
      <c r="OJ644" s="104"/>
      <c r="OK644" s="60"/>
      <c r="OL644" s="61"/>
      <c r="OM644" s="104"/>
      <c r="ON644" s="60"/>
      <c r="OO644" s="61"/>
      <c r="OP644" s="104"/>
      <c r="OQ644" s="60"/>
      <c r="OR644" s="61"/>
      <c r="OS644" s="104"/>
      <c r="OT644" s="60"/>
      <c r="OU644" s="61"/>
      <c r="OV644" s="104"/>
      <c r="OW644" s="60"/>
      <c r="OX644" s="61"/>
      <c r="OY644" s="104"/>
      <c r="OZ644" s="60"/>
      <c r="PA644" s="61"/>
      <c r="PB644" s="104"/>
      <c r="PC644" s="60"/>
      <c r="PD644" s="61"/>
      <c r="PE644" s="104"/>
      <c r="PF644" s="60"/>
      <c r="PG644" s="61"/>
      <c r="PH644" s="104"/>
      <c r="PI644" s="60"/>
      <c r="PJ644" s="61"/>
      <c r="PK644" s="104"/>
      <c r="PL644" s="60"/>
      <c r="PM644" s="61"/>
      <c r="PN644" s="104"/>
      <c r="PO644" s="60"/>
      <c r="PP644" s="61"/>
      <c r="PQ644" s="104"/>
      <c r="PR644" s="60"/>
      <c r="PS644" s="61"/>
      <c r="PT644" s="104"/>
      <c r="PU644" s="60"/>
      <c r="PV644" s="61"/>
      <c r="PW644" s="104"/>
      <c r="PX644" s="60"/>
      <c r="PY644" s="61"/>
      <c r="PZ644" s="104"/>
      <c r="QA644" s="60"/>
      <c r="QB644" s="61"/>
      <c r="QC644" s="104"/>
      <c r="QD644" s="60"/>
      <c r="QE644" s="61"/>
      <c r="QF644" s="104"/>
      <c r="QG644" s="60"/>
      <c r="QH644" s="61"/>
      <c r="QI644" s="104"/>
      <c r="QJ644" s="60"/>
      <c r="QK644" s="61"/>
      <c r="QL644" s="104"/>
      <c r="QM644" s="60"/>
      <c r="QN644" s="61"/>
      <c r="QO644" s="104"/>
      <c r="QP644" s="60"/>
      <c r="QQ644" s="61"/>
      <c r="QR644" s="104"/>
      <c r="QS644" s="60"/>
      <c r="QT644" s="61"/>
      <c r="QU644" s="104"/>
      <c r="QV644" s="60"/>
      <c r="QW644" s="61"/>
      <c r="QX644" s="104"/>
      <c r="QY644" s="60"/>
      <c r="QZ644" s="61"/>
      <c r="RA644" s="104"/>
      <c r="RB644" s="60"/>
      <c r="RC644" s="61"/>
      <c r="RD644" s="104"/>
      <c r="RE644" s="60"/>
      <c r="RF644" s="61"/>
      <c r="RG644" s="104"/>
      <c r="RH644" s="60"/>
      <c r="RI644" s="61"/>
      <c r="RJ644" s="104"/>
      <c r="RK644" s="60"/>
      <c r="RL644" s="61"/>
      <c r="RM644" s="104"/>
      <c r="RN644" s="60"/>
      <c r="RO644" s="61"/>
      <c r="RP644" s="104"/>
      <c r="RQ644" s="60"/>
      <c r="RR644" s="61"/>
      <c r="RS644" s="104"/>
      <c r="RT644" s="60"/>
      <c r="RU644" s="61"/>
      <c r="RV644" s="104"/>
      <c r="RW644" s="60"/>
      <c r="RX644" s="61"/>
      <c r="RY644" s="104"/>
      <c r="RZ644" s="60"/>
      <c r="SA644" s="61"/>
      <c r="SB644" s="104"/>
      <c r="SC644" s="60"/>
      <c r="SD644" s="61"/>
      <c r="SE644" s="104"/>
      <c r="SF644" s="60"/>
      <c r="SG644" s="61"/>
      <c r="SH644" s="104"/>
      <c r="SI644" s="60"/>
      <c r="SJ644" s="61"/>
      <c r="SK644" s="104"/>
      <c r="SL644" s="60"/>
      <c r="SM644" s="61"/>
      <c r="SN644" s="104"/>
      <c r="SO644" s="60"/>
      <c r="SP644" s="61"/>
      <c r="SQ644" s="104"/>
      <c r="SR644" s="60"/>
      <c r="SS644" s="61"/>
      <c r="ST644" s="104"/>
      <c r="SU644" s="60"/>
      <c r="SV644" s="61"/>
      <c r="SW644" s="104"/>
      <c r="SX644" s="60"/>
      <c r="SY644" s="61"/>
      <c r="SZ644" s="104"/>
      <c r="TA644" s="60"/>
      <c r="TB644" s="61"/>
      <c r="TC644" s="104"/>
      <c r="TD644" s="60"/>
      <c r="TE644" s="61"/>
      <c r="TF644" s="104"/>
      <c r="TG644" s="60"/>
      <c r="TH644" s="61"/>
      <c r="TI644" s="104"/>
      <c r="TJ644" s="60"/>
      <c r="TK644" s="61"/>
      <c r="TL644" s="104"/>
      <c r="TM644" s="60"/>
      <c r="TN644" s="61"/>
      <c r="TO644" s="104"/>
      <c r="TP644" s="60"/>
      <c r="TQ644" s="61"/>
      <c r="TR644" s="104"/>
      <c r="TS644" s="60"/>
      <c r="TT644" s="61"/>
      <c r="TU644" s="104"/>
      <c r="TV644" s="60"/>
      <c r="TW644" s="61"/>
      <c r="TX644" s="104"/>
      <c r="TY644" s="60"/>
      <c r="TZ644" s="61"/>
      <c r="UA644" s="104"/>
      <c r="UB644" s="60"/>
      <c r="UC644" s="61"/>
      <c r="UD644" s="104"/>
      <c r="UE644" s="60"/>
      <c r="UF644" s="61"/>
      <c r="UG644" s="104"/>
      <c r="UH644" s="60"/>
      <c r="UI644" s="61"/>
      <c r="UJ644" s="104"/>
      <c r="UK644" s="60"/>
      <c r="UL644" s="61"/>
      <c r="UM644" s="104"/>
      <c r="UN644" s="60"/>
      <c r="UO644" s="61"/>
      <c r="UP644" s="104"/>
      <c r="UQ644" s="60"/>
      <c r="UR644" s="61"/>
      <c r="US644" s="104"/>
      <c r="UT644" s="60"/>
      <c r="UU644" s="61"/>
      <c r="UV644" s="104"/>
      <c r="UW644" s="60"/>
      <c r="UX644" s="61"/>
      <c r="UY644" s="104"/>
      <c r="UZ644" s="60"/>
      <c r="VA644" s="61"/>
      <c r="VB644" s="104"/>
      <c r="VC644" s="60"/>
      <c r="VD644" s="61"/>
      <c r="VE644" s="104"/>
      <c r="VF644" s="60"/>
      <c r="VG644" s="61"/>
      <c r="VH644" s="104"/>
      <c r="VI644" s="60"/>
      <c r="VJ644" s="61"/>
      <c r="VK644" s="104"/>
      <c r="VL644" s="60"/>
      <c r="VM644" s="61"/>
      <c r="VN644" s="104"/>
      <c r="VO644" s="60"/>
      <c r="VP644" s="61"/>
      <c r="VQ644" s="104"/>
      <c r="VR644" s="60"/>
      <c r="VS644" s="61"/>
      <c r="VT644" s="104"/>
      <c r="VU644" s="60"/>
      <c r="VV644" s="61"/>
      <c r="VW644" s="104"/>
      <c r="VX644" s="60"/>
      <c r="VY644" s="61"/>
      <c r="VZ644" s="104"/>
      <c r="WA644" s="60"/>
      <c r="WB644" s="61"/>
      <c r="WC644" s="104"/>
      <c r="WD644" s="60"/>
      <c r="WE644" s="61"/>
      <c r="WF644" s="104"/>
      <c r="WG644" s="60"/>
      <c r="WH644" s="61"/>
      <c r="WI644" s="104"/>
      <c r="WJ644" s="60"/>
      <c r="WK644" s="61"/>
      <c r="WL644" s="104"/>
      <c r="WM644" s="60"/>
      <c r="WN644" s="61"/>
      <c r="WO644" s="104"/>
      <c r="WP644" s="60"/>
      <c r="WQ644" s="61"/>
      <c r="WR644" s="104"/>
      <c r="WS644" s="60"/>
      <c r="WT644" s="61"/>
      <c r="WU644" s="104"/>
      <c r="WV644" s="60"/>
      <c r="WW644" s="61"/>
      <c r="WX644" s="104"/>
      <c r="WY644" s="60"/>
      <c r="WZ644" s="61"/>
      <c r="XA644" s="104"/>
      <c r="XB644" s="60"/>
      <c r="XC644" s="61"/>
      <c r="XD644" s="104"/>
      <c r="XE644" s="60"/>
      <c r="XF644" s="61"/>
      <c r="XG644" s="104"/>
      <c r="XH644" s="60"/>
      <c r="XI644" s="61"/>
      <c r="XJ644" s="104"/>
      <c r="XK644" s="60"/>
      <c r="XL644" s="61"/>
      <c r="XM644" s="104"/>
      <c r="XN644" s="60"/>
      <c r="XO644" s="61"/>
      <c r="XP644" s="104"/>
      <c r="XQ644" s="60"/>
      <c r="XR644" s="61"/>
      <c r="XS644" s="104"/>
      <c r="XT644" s="60"/>
      <c r="XU644" s="61"/>
      <c r="XV644" s="104"/>
      <c r="XW644" s="60"/>
      <c r="XX644" s="61"/>
      <c r="XY644" s="104"/>
      <c r="XZ644" s="60"/>
      <c r="YA644" s="61"/>
      <c r="YB644" s="104"/>
      <c r="YC644" s="60"/>
      <c r="YD644" s="61"/>
      <c r="YE644" s="104"/>
      <c r="YF644" s="60"/>
      <c r="YG644" s="61"/>
      <c r="YH644" s="104"/>
      <c r="YI644" s="60"/>
      <c r="YJ644" s="61"/>
      <c r="YK644" s="104"/>
      <c r="YL644" s="60"/>
      <c r="YM644" s="61"/>
      <c r="YN644" s="104"/>
      <c r="YO644" s="60"/>
      <c r="YP644" s="61"/>
      <c r="YQ644" s="104"/>
      <c r="YR644" s="60"/>
      <c r="YS644" s="61"/>
      <c r="YT644" s="104"/>
      <c r="YU644" s="60"/>
      <c r="YV644" s="61"/>
      <c r="YW644" s="104"/>
      <c r="YX644" s="60"/>
      <c r="YY644" s="61"/>
      <c r="YZ644" s="104"/>
      <c r="ZA644" s="60"/>
      <c r="ZB644" s="61"/>
      <c r="ZC644" s="104"/>
      <c r="ZD644" s="60"/>
      <c r="ZE644" s="61"/>
      <c r="ZF644" s="104"/>
      <c r="ZG644" s="60"/>
      <c r="ZH644" s="61"/>
      <c r="ZI644" s="104"/>
      <c r="ZJ644" s="60"/>
      <c r="ZK644" s="61"/>
      <c r="ZL644" s="104"/>
      <c r="ZM644" s="60"/>
      <c r="ZN644" s="61"/>
      <c r="ZO644" s="104"/>
      <c r="ZP644" s="60"/>
      <c r="ZQ644" s="61"/>
      <c r="ZR644" s="104"/>
      <c r="ZS644" s="60"/>
      <c r="ZT644" s="61"/>
      <c r="ZU644" s="104"/>
      <c r="ZV644" s="60"/>
      <c r="ZW644" s="61"/>
      <c r="ZX644" s="104"/>
      <c r="ZY644" s="60"/>
      <c r="ZZ644" s="61"/>
      <c r="AAA644" s="104"/>
      <c r="AAB644" s="60"/>
      <c r="AAC644" s="61"/>
      <c r="AAD644" s="104"/>
      <c r="AAE644" s="60"/>
      <c r="AAF644" s="61"/>
      <c r="AAG644" s="104"/>
      <c r="AAH644" s="60"/>
      <c r="AAI644" s="61"/>
      <c r="AAJ644" s="104"/>
      <c r="AAK644" s="60"/>
      <c r="AAL644" s="61"/>
      <c r="AAM644" s="104"/>
      <c r="AAN644" s="60"/>
      <c r="AAO644" s="61"/>
      <c r="AAP644" s="104"/>
      <c r="AAQ644" s="60"/>
      <c r="AAR644" s="61"/>
      <c r="AAS644" s="104"/>
      <c r="AAT644" s="60"/>
      <c r="AAU644" s="61"/>
      <c r="AAV644" s="104"/>
      <c r="AAW644" s="60"/>
      <c r="AAX644" s="61"/>
      <c r="AAY644" s="104"/>
      <c r="AAZ644" s="60"/>
      <c r="ABA644" s="61"/>
      <c r="ABB644" s="104"/>
      <c r="ABC644" s="60"/>
      <c r="ABD644" s="61"/>
      <c r="ABE644" s="104"/>
      <c r="ABF644" s="60"/>
      <c r="ABG644" s="61"/>
      <c r="ABH644" s="104"/>
      <c r="ABI644" s="60"/>
      <c r="ABJ644" s="61"/>
      <c r="ABK644" s="104"/>
      <c r="ABL644" s="60"/>
      <c r="ABM644" s="61"/>
      <c r="ABN644" s="104"/>
      <c r="ABO644" s="60"/>
      <c r="ABP644" s="61"/>
      <c r="ABQ644" s="104"/>
      <c r="ABR644" s="60"/>
      <c r="ABS644" s="61"/>
      <c r="ABT644" s="104"/>
      <c r="ABU644" s="60"/>
      <c r="ABV644" s="61"/>
      <c r="ABW644" s="104"/>
      <c r="ABX644" s="60"/>
      <c r="ABY644" s="61"/>
      <c r="ABZ644" s="104"/>
      <c r="ACA644" s="60"/>
      <c r="ACB644" s="61"/>
      <c r="ACC644" s="104"/>
      <c r="ACD644" s="60"/>
      <c r="ACE644" s="61"/>
      <c r="ACF644" s="104"/>
      <c r="ACG644" s="60"/>
      <c r="ACH644" s="61"/>
      <c r="ACI644" s="104"/>
      <c r="ACJ644" s="60"/>
      <c r="ACK644" s="61"/>
      <c r="ACL644" s="104"/>
      <c r="ACM644" s="60"/>
      <c r="ACN644" s="61"/>
      <c r="ACO644" s="104"/>
      <c r="ACP644" s="60"/>
      <c r="ACQ644" s="61"/>
      <c r="ACR644" s="104"/>
      <c r="ACS644" s="60"/>
      <c r="ACT644" s="61"/>
      <c r="ACU644" s="104"/>
      <c r="ACV644" s="60"/>
      <c r="ACW644" s="61"/>
      <c r="ACX644" s="104"/>
      <c r="ACY644" s="60"/>
      <c r="ACZ644" s="61"/>
      <c r="ADA644" s="104"/>
      <c r="ADB644" s="60"/>
      <c r="ADC644" s="61"/>
      <c r="ADD644" s="104"/>
      <c r="ADE644" s="60"/>
      <c r="ADF644" s="61"/>
      <c r="ADG644" s="104"/>
      <c r="ADH644" s="60"/>
      <c r="ADI644" s="61"/>
      <c r="ADJ644" s="104"/>
      <c r="ADK644" s="60"/>
      <c r="ADL644" s="61"/>
      <c r="ADM644" s="104"/>
      <c r="ADN644" s="60"/>
      <c r="ADO644" s="61"/>
      <c r="ADP644" s="104"/>
      <c r="ADQ644" s="60"/>
      <c r="ADR644" s="61"/>
      <c r="ADS644" s="104"/>
      <c r="ADT644" s="60"/>
      <c r="ADU644" s="61"/>
      <c r="ADV644" s="104"/>
      <c r="ADW644" s="60"/>
      <c r="ADX644" s="61"/>
      <c r="ADY644" s="104"/>
      <c r="ADZ644" s="60"/>
      <c r="AEA644" s="61"/>
      <c r="AEB644" s="104"/>
      <c r="AEC644" s="60"/>
      <c r="AED644" s="61"/>
      <c r="AEE644" s="104"/>
      <c r="AEF644" s="60"/>
      <c r="AEG644" s="61"/>
      <c r="AEH644" s="104"/>
      <c r="AEI644" s="60"/>
      <c r="AEJ644" s="61"/>
      <c r="AEK644" s="104"/>
      <c r="AEL644" s="60"/>
      <c r="AEM644" s="61"/>
      <c r="AEN644" s="104"/>
      <c r="AEO644" s="60"/>
      <c r="AEP644" s="61"/>
      <c r="AEQ644" s="104"/>
      <c r="AER644" s="60"/>
      <c r="AES644" s="61"/>
      <c r="AET644" s="104"/>
      <c r="AEU644" s="60"/>
      <c r="AEV644" s="61"/>
      <c r="AEW644" s="104"/>
      <c r="AEX644" s="60"/>
      <c r="AEY644" s="61"/>
      <c r="AEZ644" s="104"/>
      <c r="AFA644" s="60"/>
      <c r="AFB644" s="61"/>
      <c r="AFC644" s="104"/>
      <c r="AFD644" s="60"/>
      <c r="AFE644" s="61"/>
      <c r="AFF644" s="104"/>
      <c r="AFG644" s="60"/>
      <c r="AFH644" s="61"/>
      <c r="AFI644" s="104"/>
      <c r="AFJ644" s="60"/>
      <c r="AFK644" s="61"/>
      <c r="AFL644" s="104"/>
      <c r="AFM644" s="60"/>
      <c r="AFN644" s="61"/>
      <c r="AFO644" s="104"/>
      <c r="AFP644" s="60"/>
      <c r="AFQ644" s="61"/>
      <c r="AFR644" s="104"/>
      <c r="AFS644" s="60"/>
      <c r="AFT644" s="61"/>
      <c r="AFU644" s="104"/>
      <c r="AFV644" s="60"/>
      <c r="AFW644" s="61"/>
      <c r="AFX644" s="104"/>
      <c r="AFY644" s="60"/>
      <c r="AFZ644" s="61"/>
      <c r="AGA644" s="104"/>
      <c r="AGB644" s="60"/>
      <c r="AGC644" s="61"/>
      <c r="AGD644" s="104"/>
      <c r="AGE644" s="60"/>
      <c r="AGF644" s="61"/>
      <c r="AGG644" s="104"/>
      <c r="AGH644" s="60"/>
      <c r="AGI644" s="61"/>
      <c r="AGJ644" s="104"/>
      <c r="AGK644" s="60"/>
      <c r="AGL644" s="61"/>
      <c r="AGM644" s="104"/>
      <c r="AGN644" s="60"/>
      <c r="AGO644" s="61"/>
      <c r="AGP644" s="104"/>
      <c r="AGQ644" s="60"/>
      <c r="AGR644" s="61"/>
      <c r="AGS644" s="104"/>
      <c r="AGT644" s="60"/>
      <c r="AGU644" s="61"/>
      <c r="AGV644" s="104"/>
      <c r="AGW644" s="60"/>
      <c r="AGX644" s="61"/>
      <c r="AGY644" s="104"/>
      <c r="AGZ644" s="60"/>
      <c r="AHA644" s="61"/>
      <c r="AHB644" s="104"/>
      <c r="AHC644" s="60"/>
      <c r="AHD644" s="61"/>
      <c r="AHE644" s="104"/>
      <c r="AHF644" s="60"/>
      <c r="AHG644" s="61"/>
      <c r="AHH644" s="104"/>
      <c r="AHI644" s="60"/>
      <c r="AHJ644" s="61"/>
      <c r="AHK644" s="104"/>
      <c r="AHL644" s="60"/>
      <c r="AHM644" s="61"/>
      <c r="AHN644" s="104"/>
      <c r="AHO644" s="60"/>
      <c r="AHP644" s="61"/>
      <c r="AHQ644" s="104"/>
      <c r="AHR644" s="60"/>
      <c r="AHS644" s="61"/>
      <c r="AHT644" s="104"/>
      <c r="AHU644" s="60"/>
      <c r="AHV644" s="61"/>
      <c r="AHW644" s="104"/>
      <c r="AHX644" s="60"/>
      <c r="AHY644" s="61"/>
      <c r="AHZ644" s="104"/>
      <c r="AIA644" s="60"/>
      <c r="AIB644" s="61"/>
      <c r="AIC644" s="104"/>
      <c r="AID644" s="60"/>
      <c r="AIE644" s="61"/>
      <c r="AIF644" s="104"/>
      <c r="AIG644" s="60"/>
      <c r="AIH644" s="61"/>
      <c r="AII644" s="104"/>
      <c r="AIJ644" s="60"/>
      <c r="AIK644" s="61"/>
      <c r="AIL644" s="104"/>
      <c r="AIM644" s="60"/>
      <c r="AIN644" s="61"/>
      <c r="AIO644" s="104"/>
      <c r="AIP644" s="60"/>
      <c r="AIQ644" s="61"/>
      <c r="AIR644" s="104"/>
      <c r="AIS644" s="60"/>
      <c r="AIT644" s="61"/>
      <c r="AIU644" s="104"/>
      <c r="AIV644" s="60"/>
      <c r="AIW644" s="61"/>
      <c r="AIX644" s="104"/>
      <c r="AIY644" s="60"/>
      <c r="AIZ644" s="61"/>
      <c r="AJA644" s="104"/>
      <c r="AJB644" s="60"/>
      <c r="AJC644" s="61"/>
      <c r="AJD644" s="104"/>
      <c r="AJE644" s="60"/>
      <c r="AJF644" s="61"/>
      <c r="AJG644" s="104"/>
      <c r="AJH644" s="60"/>
      <c r="AJI644" s="61"/>
      <c r="AJJ644" s="104"/>
      <c r="AJK644" s="60"/>
      <c r="AJL644" s="61"/>
      <c r="AJM644" s="104"/>
      <c r="AJN644" s="60"/>
      <c r="AJO644" s="61"/>
      <c r="AJP644" s="104"/>
      <c r="AJQ644" s="60"/>
      <c r="AJR644" s="61"/>
      <c r="AJS644" s="104"/>
      <c r="AJT644" s="60"/>
      <c r="AJU644" s="61"/>
      <c r="AJV644" s="104"/>
      <c r="AJW644" s="60"/>
      <c r="AJX644" s="61"/>
      <c r="AJY644" s="104"/>
      <c r="AJZ644" s="60"/>
      <c r="AKA644" s="61"/>
      <c r="AKB644" s="104"/>
      <c r="AKC644" s="60"/>
      <c r="AKD644" s="61"/>
      <c r="AKE644" s="104"/>
      <c r="AKF644" s="60"/>
      <c r="AKG644" s="61"/>
      <c r="AKH644" s="104"/>
      <c r="AKI644" s="60"/>
      <c r="AKJ644" s="61"/>
      <c r="AKK644" s="104"/>
      <c r="AKL644" s="60"/>
      <c r="AKM644" s="61"/>
      <c r="AKN644" s="104"/>
      <c r="AKO644" s="60"/>
      <c r="AKP644" s="61"/>
      <c r="AKQ644" s="104"/>
      <c r="AKR644" s="60"/>
      <c r="AKS644" s="61"/>
      <c r="AKT644" s="104"/>
      <c r="AKU644" s="60"/>
      <c r="AKV644" s="61"/>
      <c r="AKW644" s="104"/>
      <c r="AKX644" s="60"/>
      <c r="AKY644" s="61"/>
      <c r="AKZ644" s="104"/>
      <c r="ALA644" s="60"/>
      <c r="ALB644" s="61"/>
      <c r="ALC644" s="104"/>
      <c r="ALD644" s="60"/>
      <c r="ALE644" s="61"/>
      <c r="ALF644" s="104"/>
      <c r="ALG644" s="60"/>
      <c r="ALH644" s="61"/>
      <c r="ALI644" s="104"/>
      <c r="ALJ644" s="60"/>
      <c r="ALK644" s="61"/>
      <c r="ALL644" s="104"/>
      <c r="ALM644" s="60"/>
      <c r="ALN644" s="61"/>
      <c r="ALO644" s="104"/>
      <c r="ALP644" s="60"/>
      <c r="ALQ644" s="61"/>
      <c r="ALR644" s="104"/>
      <c r="ALS644" s="60"/>
      <c r="ALT644" s="61"/>
      <c r="ALU644" s="104"/>
      <c r="ALV644" s="60"/>
      <c r="ALW644" s="61"/>
      <c r="ALX644" s="104"/>
      <c r="ALY644" s="60"/>
      <c r="ALZ644" s="61"/>
      <c r="AMA644" s="104"/>
      <c r="AMB644" s="60"/>
      <c r="AMC644" s="61"/>
      <c r="AMD644" s="104"/>
      <c r="AME644" s="60"/>
      <c r="AMF644" s="61"/>
      <c r="AMG644" s="104"/>
      <c r="AMH644" s="60"/>
      <c r="AMI644" s="61"/>
      <c r="AMJ644" s="104"/>
      <c r="AMK644" s="60"/>
      <c r="AML644" s="61"/>
      <c r="AMM644" s="104"/>
      <c r="AMN644" s="60"/>
      <c r="AMO644" s="61"/>
      <c r="AMP644" s="104"/>
      <c r="AMQ644" s="60"/>
      <c r="AMR644" s="61"/>
      <c r="AMS644" s="104"/>
      <c r="AMT644" s="60"/>
      <c r="AMU644" s="61"/>
      <c r="AMV644" s="104"/>
      <c r="AMW644" s="60"/>
      <c r="AMX644" s="61"/>
      <c r="AMY644" s="104"/>
      <c r="AMZ644" s="60"/>
      <c r="ANA644" s="61"/>
      <c r="ANB644" s="104"/>
      <c r="ANC644" s="60"/>
      <c r="AND644" s="61"/>
      <c r="ANE644" s="104"/>
      <c r="ANF644" s="60"/>
      <c r="ANG644" s="61"/>
      <c r="ANH644" s="104"/>
      <c r="ANI644" s="60"/>
      <c r="ANJ644" s="61"/>
      <c r="ANK644" s="104"/>
      <c r="ANL644" s="60"/>
      <c r="ANM644" s="61"/>
      <c r="ANN644" s="104"/>
      <c r="ANO644" s="60"/>
      <c r="ANP644" s="61"/>
      <c r="ANQ644" s="104"/>
      <c r="ANR644" s="60"/>
      <c r="ANS644" s="61"/>
      <c r="ANT644" s="104"/>
      <c r="ANU644" s="60"/>
      <c r="ANV644" s="61"/>
      <c r="ANW644" s="104"/>
      <c r="ANX644" s="60"/>
      <c r="ANY644" s="61"/>
      <c r="ANZ644" s="104"/>
      <c r="AOA644" s="60"/>
      <c r="AOB644" s="61"/>
      <c r="AOC644" s="104"/>
      <c r="AOD644" s="60"/>
      <c r="AOE644" s="61"/>
      <c r="AOF644" s="104"/>
      <c r="AOG644" s="60"/>
      <c r="AOH644" s="61"/>
      <c r="AOI644" s="104"/>
      <c r="AOJ644" s="60"/>
      <c r="AOK644" s="61"/>
      <c r="AOL644" s="104"/>
      <c r="AOM644" s="60"/>
      <c r="AON644" s="61"/>
      <c r="AOO644" s="104"/>
      <c r="AOP644" s="60"/>
      <c r="AOQ644" s="61"/>
      <c r="AOR644" s="104"/>
      <c r="AOS644" s="60"/>
      <c r="AOT644" s="61"/>
      <c r="AOU644" s="104"/>
      <c r="AOV644" s="60"/>
      <c r="AOW644" s="61"/>
      <c r="AOX644" s="104"/>
      <c r="AOY644" s="60"/>
      <c r="AOZ644" s="61"/>
      <c r="APA644" s="104"/>
      <c r="APB644" s="60"/>
      <c r="APC644" s="61"/>
      <c r="APD644" s="104"/>
      <c r="APE644" s="60"/>
      <c r="APF644" s="61"/>
      <c r="APG644" s="104"/>
      <c r="APH644" s="60"/>
      <c r="API644" s="61"/>
      <c r="APJ644" s="104"/>
      <c r="APK644" s="60"/>
      <c r="APL644" s="61"/>
      <c r="APM644" s="104"/>
      <c r="APN644" s="60"/>
      <c r="APO644" s="61"/>
      <c r="APP644" s="104"/>
      <c r="APQ644" s="60"/>
      <c r="APR644" s="61"/>
      <c r="APS644" s="104"/>
      <c r="APT644" s="60"/>
      <c r="APU644" s="61"/>
      <c r="APV644" s="104"/>
      <c r="APW644" s="60"/>
      <c r="APX644" s="61"/>
      <c r="APY644" s="104"/>
      <c r="APZ644" s="60"/>
      <c r="AQA644" s="61"/>
      <c r="AQB644" s="104"/>
      <c r="AQC644" s="60"/>
      <c r="AQD644" s="61"/>
      <c r="AQE644" s="104"/>
      <c r="AQF644" s="60"/>
      <c r="AQG644" s="61"/>
      <c r="AQH644" s="104"/>
      <c r="AQI644" s="60"/>
      <c r="AQJ644" s="61"/>
      <c r="AQK644" s="104"/>
      <c r="AQL644" s="60"/>
      <c r="AQM644" s="61"/>
      <c r="AQN644" s="104"/>
      <c r="AQO644" s="60"/>
      <c r="AQP644" s="61"/>
      <c r="AQQ644" s="104"/>
      <c r="AQR644" s="60"/>
      <c r="AQS644" s="61"/>
      <c r="AQT644" s="104"/>
      <c r="AQU644" s="60"/>
      <c r="AQV644" s="61"/>
      <c r="AQW644" s="104"/>
      <c r="AQX644" s="60"/>
      <c r="AQY644" s="61"/>
      <c r="AQZ644" s="104"/>
      <c r="ARA644" s="60"/>
      <c r="ARB644" s="61"/>
      <c r="ARC644" s="104"/>
      <c r="ARD644" s="60"/>
      <c r="ARE644" s="61"/>
      <c r="ARF644" s="104"/>
      <c r="ARG644" s="60"/>
      <c r="ARH644" s="61"/>
      <c r="ARI644" s="104"/>
      <c r="ARJ644" s="60"/>
      <c r="ARK644" s="61"/>
      <c r="ARL644" s="104"/>
      <c r="ARM644" s="60"/>
      <c r="ARN644" s="61"/>
      <c r="ARO644" s="104"/>
      <c r="ARP644" s="60"/>
      <c r="ARQ644" s="61"/>
      <c r="ARR644" s="104"/>
      <c r="ARS644" s="60"/>
      <c r="ART644" s="61"/>
      <c r="ARU644" s="104"/>
      <c r="ARV644" s="60"/>
      <c r="ARW644" s="61"/>
      <c r="ARX644" s="104"/>
      <c r="ARY644" s="60"/>
      <c r="ARZ644" s="61"/>
      <c r="ASA644" s="104"/>
      <c r="ASB644" s="60"/>
      <c r="ASC644" s="61"/>
      <c r="ASD644" s="104"/>
      <c r="ASE644" s="60"/>
      <c r="ASF644" s="61"/>
      <c r="ASG644" s="104"/>
      <c r="ASH644" s="60"/>
      <c r="ASI644" s="61"/>
      <c r="ASJ644" s="104"/>
      <c r="ASK644" s="60"/>
      <c r="ASL644" s="61"/>
      <c r="ASM644" s="104"/>
      <c r="ASN644" s="60"/>
      <c r="ASO644" s="61"/>
      <c r="ASP644" s="104"/>
      <c r="ASQ644" s="60"/>
      <c r="ASR644" s="61"/>
      <c r="ASS644" s="104"/>
      <c r="AST644" s="60"/>
      <c r="ASU644" s="61"/>
      <c r="ASV644" s="104"/>
      <c r="ASW644" s="60"/>
      <c r="ASX644" s="61"/>
      <c r="ASY644" s="104"/>
      <c r="ASZ644" s="60"/>
      <c r="ATA644" s="61"/>
      <c r="ATB644" s="104"/>
      <c r="ATC644" s="60"/>
      <c r="ATD644" s="61"/>
      <c r="ATE644" s="104"/>
      <c r="ATF644" s="60"/>
      <c r="ATG644" s="61"/>
      <c r="ATH644" s="104"/>
      <c r="ATI644" s="60"/>
      <c r="ATJ644" s="61"/>
      <c r="ATK644" s="104"/>
      <c r="ATL644" s="60"/>
      <c r="ATM644" s="61"/>
      <c r="ATN644" s="104"/>
      <c r="ATO644" s="60"/>
      <c r="ATP644" s="61"/>
      <c r="ATQ644" s="104"/>
      <c r="ATR644" s="60"/>
      <c r="ATS644" s="61"/>
      <c r="ATT644" s="104"/>
      <c r="ATU644" s="60"/>
      <c r="ATV644" s="61"/>
      <c r="ATW644" s="104"/>
      <c r="ATX644" s="60"/>
      <c r="ATY644" s="61"/>
      <c r="ATZ644" s="104"/>
      <c r="AUA644" s="60"/>
      <c r="AUB644" s="61"/>
      <c r="AUC644" s="104"/>
      <c r="AUD644" s="60"/>
      <c r="AUE644" s="61"/>
      <c r="AUF644" s="104"/>
      <c r="AUG644" s="60"/>
      <c r="AUH644" s="61"/>
      <c r="AUI644" s="104"/>
      <c r="AUJ644" s="60"/>
      <c r="AUK644" s="61"/>
      <c r="AUL644" s="104"/>
      <c r="AUM644" s="60"/>
      <c r="AUN644" s="61"/>
      <c r="AUO644" s="104"/>
      <c r="AUP644" s="60"/>
      <c r="AUQ644" s="61"/>
      <c r="AUR644" s="104"/>
      <c r="AUS644" s="60"/>
      <c r="AUT644" s="61"/>
      <c r="AUU644" s="104"/>
      <c r="AUV644" s="60"/>
      <c r="AUW644" s="61"/>
      <c r="AUX644" s="104"/>
      <c r="AUY644" s="60"/>
      <c r="AUZ644" s="61"/>
      <c r="AVA644" s="104"/>
      <c r="AVB644" s="60"/>
      <c r="AVC644" s="61"/>
      <c r="AVD644" s="104"/>
      <c r="AVE644" s="60"/>
      <c r="AVF644" s="61"/>
      <c r="AVG644" s="104"/>
      <c r="AVH644" s="60"/>
      <c r="AVI644" s="61"/>
      <c r="AVJ644" s="104"/>
      <c r="AVK644" s="60"/>
      <c r="AVL644" s="61"/>
      <c r="AVM644" s="104"/>
      <c r="AVN644" s="60"/>
      <c r="AVO644" s="61"/>
      <c r="AVP644" s="104"/>
      <c r="AVQ644" s="60"/>
      <c r="AVR644" s="61"/>
      <c r="AVS644" s="104"/>
      <c r="AVT644" s="60"/>
      <c r="AVU644" s="61"/>
      <c r="AVV644" s="104"/>
      <c r="AVW644" s="60"/>
      <c r="AVX644" s="61"/>
      <c r="AVY644" s="104"/>
      <c r="AVZ644" s="60"/>
      <c r="AWA644" s="61"/>
      <c r="AWB644" s="104"/>
      <c r="AWC644" s="60"/>
      <c r="AWD644" s="61"/>
      <c r="AWE644" s="104"/>
      <c r="AWF644" s="60"/>
      <c r="AWG644" s="61"/>
      <c r="AWH644" s="104"/>
      <c r="AWI644" s="60"/>
      <c r="AWJ644" s="61"/>
      <c r="AWK644" s="104"/>
      <c r="AWL644" s="60"/>
      <c r="AWM644" s="61"/>
      <c r="AWN644" s="104"/>
      <c r="AWO644" s="60"/>
      <c r="AWP644" s="61"/>
      <c r="AWQ644" s="104"/>
      <c r="AWR644" s="60"/>
      <c r="AWS644" s="61"/>
      <c r="AWT644" s="104"/>
      <c r="AWU644" s="60"/>
      <c r="AWV644" s="61"/>
      <c r="AWW644" s="104"/>
      <c r="AWX644" s="60"/>
      <c r="AWY644" s="61"/>
      <c r="AWZ644" s="104"/>
      <c r="AXA644" s="60"/>
      <c r="AXB644" s="61"/>
      <c r="AXC644" s="104"/>
      <c r="AXD644" s="60"/>
      <c r="AXE644" s="61"/>
      <c r="AXF644" s="104"/>
      <c r="AXG644" s="60"/>
      <c r="AXH644" s="61"/>
      <c r="AXI644" s="104"/>
      <c r="AXJ644" s="60"/>
      <c r="AXK644" s="61"/>
      <c r="AXL644" s="104"/>
      <c r="AXM644" s="60"/>
      <c r="AXN644" s="61"/>
      <c r="AXO644" s="104"/>
      <c r="AXP644" s="60"/>
      <c r="AXQ644" s="61"/>
      <c r="AXR644" s="104"/>
      <c r="AXS644" s="60"/>
      <c r="AXT644" s="61"/>
      <c r="AXU644" s="104"/>
      <c r="AXV644" s="60"/>
      <c r="AXW644" s="61"/>
      <c r="AXX644" s="104"/>
      <c r="AXY644" s="60"/>
      <c r="AXZ644" s="61"/>
      <c r="AYA644" s="104"/>
      <c r="AYB644" s="60"/>
      <c r="AYC644" s="61"/>
      <c r="AYD644" s="104"/>
      <c r="AYE644" s="60"/>
      <c r="AYF644" s="61"/>
      <c r="AYG644" s="104"/>
      <c r="AYH644" s="60"/>
      <c r="AYI644" s="61"/>
      <c r="AYJ644" s="104"/>
      <c r="AYK644" s="60"/>
      <c r="AYL644" s="61"/>
      <c r="AYM644" s="104"/>
      <c r="AYN644" s="60"/>
      <c r="AYO644" s="61"/>
      <c r="AYP644" s="104"/>
      <c r="AYQ644" s="60"/>
      <c r="AYR644" s="61"/>
      <c r="AYS644" s="104"/>
      <c r="AYT644" s="60"/>
      <c r="AYU644" s="61"/>
      <c r="AYV644" s="104"/>
      <c r="AYW644" s="60"/>
      <c r="AYX644" s="61"/>
      <c r="AYY644" s="104"/>
      <c r="AYZ644" s="60"/>
      <c r="AZA644" s="61"/>
      <c r="AZB644" s="104"/>
      <c r="AZC644" s="60"/>
      <c r="AZD644" s="61"/>
      <c r="AZE644" s="104"/>
      <c r="AZF644" s="60"/>
      <c r="AZG644" s="61"/>
      <c r="AZH644" s="104"/>
      <c r="AZI644" s="60"/>
      <c r="AZJ644" s="61"/>
      <c r="AZK644" s="104"/>
      <c r="AZL644" s="60"/>
      <c r="AZM644" s="61"/>
      <c r="AZN644" s="104"/>
      <c r="AZO644" s="60"/>
      <c r="AZP644" s="61"/>
      <c r="AZQ644" s="104"/>
      <c r="AZR644" s="60"/>
      <c r="AZS644" s="61"/>
      <c r="AZT644" s="104"/>
      <c r="AZU644" s="60"/>
      <c r="AZV644" s="61"/>
      <c r="AZW644" s="104"/>
      <c r="AZX644" s="60"/>
      <c r="AZY644" s="61"/>
      <c r="AZZ644" s="104"/>
      <c r="BAA644" s="60"/>
      <c r="BAB644" s="61"/>
      <c r="BAC644" s="104"/>
      <c r="BAD644" s="60"/>
      <c r="BAE644" s="61"/>
      <c r="BAF644" s="104"/>
      <c r="BAG644" s="60"/>
      <c r="BAH644" s="61"/>
      <c r="BAI644" s="104"/>
      <c r="BAJ644" s="60"/>
      <c r="BAK644" s="61"/>
      <c r="BAL644" s="104"/>
      <c r="BAM644" s="60"/>
      <c r="BAN644" s="61"/>
      <c r="BAO644" s="104"/>
      <c r="BAP644" s="60"/>
      <c r="BAQ644" s="61"/>
      <c r="BAR644" s="104"/>
      <c r="BAS644" s="60"/>
      <c r="BAT644" s="61"/>
      <c r="BAU644" s="104"/>
      <c r="BAV644" s="60"/>
      <c r="BAW644" s="61"/>
      <c r="BAX644" s="104"/>
      <c r="BAY644" s="60"/>
      <c r="BAZ644" s="61"/>
      <c r="BBA644" s="104"/>
      <c r="BBB644" s="60"/>
      <c r="BBC644" s="61"/>
      <c r="BBD644" s="104"/>
      <c r="BBE644" s="60"/>
      <c r="BBF644" s="61"/>
      <c r="BBG644" s="104"/>
      <c r="BBH644" s="60"/>
      <c r="BBI644" s="61"/>
      <c r="BBJ644" s="104"/>
      <c r="BBK644" s="60"/>
      <c r="BBL644" s="61"/>
      <c r="BBM644" s="104"/>
      <c r="BBN644" s="60"/>
      <c r="BBO644" s="61"/>
      <c r="BBP644" s="104"/>
      <c r="BBQ644" s="60"/>
      <c r="BBR644" s="61"/>
      <c r="BBS644" s="104"/>
      <c r="BBT644" s="60"/>
      <c r="BBU644" s="61"/>
      <c r="BBV644" s="104"/>
      <c r="BBW644" s="60"/>
      <c r="BBX644" s="61"/>
      <c r="BBY644" s="104"/>
      <c r="BBZ644" s="60"/>
      <c r="BCA644" s="61"/>
      <c r="BCB644" s="104"/>
      <c r="BCC644" s="60"/>
      <c r="BCD644" s="61"/>
      <c r="BCE644" s="104"/>
      <c r="BCF644" s="60"/>
      <c r="BCG644" s="61"/>
      <c r="BCH644" s="104"/>
      <c r="BCI644" s="60"/>
      <c r="BCJ644" s="61"/>
      <c r="BCK644" s="104"/>
      <c r="BCL644" s="60"/>
      <c r="BCM644" s="61"/>
      <c r="BCN644" s="104"/>
      <c r="BCO644" s="60"/>
      <c r="BCP644" s="61"/>
      <c r="BCQ644" s="104"/>
      <c r="BCR644" s="60"/>
      <c r="BCS644" s="61"/>
      <c r="BCT644" s="104"/>
      <c r="BCU644" s="60"/>
      <c r="BCV644" s="61"/>
      <c r="BCW644" s="104"/>
      <c r="BCX644" s="60"/>
      <c r="BCY644" s="61"/>
      <c r="BCZ644" s="104"/>
      <c r="BDA644" s="60"/>
      <c r="BDB644" s="61"/>
      <c r="BDC644" s="104"/>
      <c r="BDD644" s="60"/>
      <c r="BDE644" s="61"/>
      <c r="BDF644" s="104"/>
      <c r="BDG644" s="60"/>
      <c r="BDH644" s="61"/>
      <c r="BDI644" s="104"/>
      <c r="BDJ644" s="60"/>
      <c r="BDK644" s="61"/>
      <c r="BDL644" s="104"/>
      <c r="BDM644" s="60"/>
      <c r="BDN644" s="61"/>
      <c r="BDO644" s="104"/>
      <c r="BDP644" s="60"/>
      <c r="BDQ644" s="61"/>
      <c r="BDR644" s="104"/>
      <c r="BDS644" s="60"/>
      <c r="BDT644" s="61"/>
      <c r="BDU644" s="104"/>
      <c r="BDV644" s="60"/>
      <c r="BDW644" s="61"/>
      <c r="BDX644" s="104"/>
      <c r="BDY644" s="60"/>
      <c r="BDZ644" s="61"/>
      <c r="BEA644" s="104"/>
      <c r="BEB644" s="60"/>
      <c r="BEC644" s="61"/>
      <c r="BED644" s="104"/>
      <c r="BEE644" s="60"/>
      <c r="BEF644" s="61"/>
      <c r="BEG644" s="104"/>
      <c r="BEH644" s="60"/>
      <c r="BEI644" s="61"/>
      <c r="BEJ644" s="104"/>
      <c r="BEK644" s="60"/>
      <c r="BEL644" s="61"/>
      <c r="BEM644" s="104"/>
      <c r="BEN644" s="60"/>
      <c r="BEO644" s="61"/>
      <c r="BEP644" s="104"/>
      <c r="BEQ644" s="60"/>
      <c r="BER644" s="61"/>
      <c r="BES644" s="104"/>
      <c r="BET644" s="60"/>
      <c r="BEU644" s="61"/>
      <c r="BEV644" s="104"/>
      <c r="BEW644" s="60"/>
      <c r="BEX644" s="61"/>
      <c r="BEY644" s="104"/>
      <c r="BEZ644" s="60"/>
      <c r="BFA644" s="61"/>
      <c r="BFB644" s="104"/>
      <c r="BFC644" s="60"/>
      <c r="BFD644" s="61"/>
      <c r="BFE644" s="104"/>
      <c r="BFF644" s="60"/>
      <c r="BFG644" s="61"/>
      <c r="BFH644" s="104"/>
      <c r="BFI644" s="60"/>
      <c r="BFJ644" s="61"/>
      <c r="BFK644" s="104"/>
      <c r="BFL644" s="60"/>
      <c r="BFM644" s="61"/>
      <c r="BFN644" s="104"/>
      <c r="BFO644" s="60"/>
      <c r="BFP644" s="61"/>
      <c r="BFQ644" s="104"/>
      <c r="BFR644" s="60"/>
      <c r="BFS644" s="61"/>
      <c r="BFT644" s="104"/>
      <c r="BFU644" s="60"/>
      <c r="BFV644" s="61"/>
      <c r="BFW644" s="104"/>
      <c r="BFX644" s="60"/>
      <c r="BFY644" s="61"/>
      <c r="BFZ644" s="104"/>
      <c r="BGA644" s="60"/>
      <c r="BGB644" s="61"/>
      <c r="BGC644" s="104"/>
      <c r="BGD644" s="60"/>
      <c r="BGE644" s="61"/>
      <c r="BGF644" s="104"/>
      <c r="BGG644" s="60"/>
      <c r="BGH644" s="61"/>
      <c r="BGI644" s="104"/>
      <c r="BGJ644" s="60"/>
      <c r="BGK644" s="61"/>
      <c r="BGL644" s="104"/>
      <c r="BGM644" s="60"/>
      <c r="BGN644" s="61"/>
      <c r="BGO644" s="104"/>
      <c r="BGP644" s="60"/>
      <c r="BGQ644" s="61"/>
      <c r="BGR644" s="104"/>
      <c r="BGS644" s="60"/>
      <c r="BGT644" s="61"/>
      <c r="BGU644" s="104"/>
      <c r="BGV644" s="60"/>
      <c r="BGW644" s="61"/>
      <c r="BGX644" s="104"/>
      <c r="BGY644" s="60"/>
      <c r="BGZ644" s="61"/>
      <c r="BHA644" s="104"/>
      <c r="BHB644" s="60"/>
      <c r="BHC644" s="61"/>
      <c r="BHD644" s="104"/>
      <c r="BHE644" s="60"/>
      <c r="BHF644" s="61"/>
      <c r="BHG644" s="104"/>
      <c r="BHH644" s="60"/>
      <c r="BHI644" s="61"/>
      <c r="BHJ644" s="104"/>
      <c r="BHK644" s="60"/>
      <c r="BHL644" s="61"/>
      <c r="BHM644" s="104"/>
      <c r="BHN644" s="60"/>
      <c r="BHO644" s="61"/>
      <c r="BHP644" s="104"/>
      <c r="BHQ644" s="60"/>
      <c r="BHR644" s="61"/>
      <c r="BHS644" s="104"/>
      <c r="BHT644" s="60"/>
      <c r="BHU644" s="61"/>
      <c r="BHV644" s="104"/>
      <c r="BHW644" s="60"/>
      <c r="BHX644" s="61"/>
      <c r="BHY644" s="104"/>
      <c r="BHZ644" s="60"/>
      <c r="BIA644" s="61"/>
      <c r="BIB644" s="104"/>
      <c r="BIC644" s="60"/>
      <c r="BID644" s="61"/>
      <c r="BIE644" s="104"/>
      <c r="BIF644" s="60"/>
      <c r="BIG644" s="61"/>
      <c r="BIH644" s="104"/>
      <c r="BII644" s="60"/>
      <c r="BIJ644" s="61"/>
      <c r="BIK644" s="104"/>
      <c r="BIL644" s="60"/>
      <c r="BIM644" s="61"/>
      <c r="BIN644" s="104"/>
      <c r="BIO644" s="60"/>
      <c r="BIP644" s="61"/>
      <c r="BIQ644" s="104"/>
      <c r="BIR644" s="60"/>
      <c r="BIS644" s="61"/>
      <c r="BIT644" s="104"/>
      <c r="BIU644" s="60"/>
      <c r="BIV644" s="61"/>
      <c r="BIW644" s="104"/>
      <c r="BIX644" s="60"/>
      <c r="BIY644" s="61"/>
      <c r="BIZ644" s="104"/>
      <c r="BJA644" s="60"/>
      <c r="BJB644" s="61"/>
      <c r="BJC644" s="104"/>
      <c r="BJD644" s="60"/>
      <c r="BJE644" s="61"/>
      <c r="BJF644" s="104"/>
      <c r="BJG644" s="60"/>
      <c r="BJH644" s="61"/>
      <c r="BJI644" s="104"/>
      <c r="BJJ644" s="60"/>
      <c r="BJK644" s="61"/>
      <c r="BJL644" s="104"/>
      <c r="BJM644" s="60"/>
      <c r="BJN644" s="61"/>
      <c r="BJO644" s="104"/>
      <c r="BJP644" s="60"/>
      <c r="BJQ644" s="61"/>
      <c r="BJR644" s="104"/>
      <c r="BJS644" s="60"/>
      <c r="BJT644" s="61"/>
      <c r="BJU644" s="104"/>
      <c r="BJV644" s="60"/>
      <c r="BJW644" s="61"/>
      <c r="BJX644" s="104"/>
      <c r="BJY644" s="60"/>
      <c r="BJZ644" s="61"/>
      <c r="BKA644" s="104"/>
      <c r="BKB644" s="60"/>
      <c r="BKC644" s="61"/>
      <c r="BKD644" s="104"/>
      <c r="BKE644" s="60"/>
      <c r="BKF644" s="61"/>
      <c r="BKG644" s="104"/>
      <c r="BKH644" s="60"/>
      <c r="BKI644" s="61"/>
      <c r="BKJ644" s="104"/>
      <c r="BKK644" s="60"/>
      <c r="BKL644" s="61"/>
      <c r="BKM644" s="104"/>
      <c r="BKN644" s="60"/>
      <c r="BKO644" s="61"/>
      <c r="BKP644" s="104"/>
      <c r="BKQ644" s="60"/>
      <c r="BKR644" s="61"/>
      <c r="BKS644" s="104"/>
      <c r="BKT644" s="60"/>
      <c r="BKU644" s="61"/>
      <c r="BKV644" s="104"/>
      <c r="BKW644" s="60"/>
      <c r="BKX644" s="61"/>
      <c r="BKY644" s="104"/>
      <c r="BKZ644" s="60"/>
      <c r="BLA644" s="61"/>
      <c r="BLB644" s="104"/>
      <c r="BLC644" s="60"/>
      <c r="BLD644" s="61"/>
      <c r="BLE644" s="104"/>
      <c r="BLF644" s="60"/>
      <c r="BLG644" s="61"/>
      <c r="BLH644" s="104"/>
      <c r="BLI644" s="60"/>
      <c r="BLJ644" s="61"/>
      <c r="BLK644" s="104"/>
      <c r="BLL644" s="60"/>
      <c r="BLM644" s="61"/>
      <c r="BLN644" s="104"/>
      <c r="BLO644" s="60"/>
      <c r="BLP644" s="61"/>
      <c r="BLQ644" s="104"/>
      <c r="BLR644" s="60"/>
      <c r="BLS644" s="61"/>
      <c r="BLT644" s="104"/>
      <c r="BLU644" s="60"/>
      <c r="BLV644" s="61"/>
      <c r="BLW644" s="104"/>
      <c r="BLX644" s="60"/>
      <c r="BLY644" s="61"/>
      <c r="BLZ644" s="104"/>
      <c r="BMA644" s="60"/>
      <c r="BMB644" s="61"/>
      <c r="BMC644" s="104"/>
      <c r="BMD644" s="60"/>
      <c r="BME644" s="61"/>
      <c r="BMF644" s="104"/>
      <c r="BMG644" s="60"/>
      <c r="BMH644" s="61"/>
      <c r="BMI644" s="104"/>
      <c r="BMJ644" s="60"/>
      <c r="BMK644" s="61"/>
      <c r="BML644" s="104"/>
      <c r="BMM644" s="60"/>
      <c r="BMN644" s="61"/>
      <c r="BMO644" s="104"/>
      <c r="BMP644" s="60"/>
      <c r="BMQ644" s="61"/>
      <c r="BMR644" s="104"/>
      <c r="BMS644" s="60"/>
      <c r="BMT644" s="61"/>
      <c r="BMU644" s="104"/>
      <c r="BMV644" s="60"/>
      <c r="BMW644" s="61"/>
      <c r="BMX644" s="104"/>
      <c r="BMY644" s="60"/>
      <c r="BMZ644" s="61"/>
      <c r="BNA644" s="104"/>
      <c r="BNB644" s="60"/>
      <c r="BNC644" s="61"/>
      <c r="BND644" s="104"/>
      <c r="BNE644" s="60"/>
      <c r="BNF644" s="61"/>
      <c r="BNG644" s="104"/>
      <c r="BNH644" s="60"/>
      <c r="BNI644" s="61"/>
      <c r="BNJ644" s="104"/>
      <c r="BNK644" s="60"/>
      <c r="BNL644" s="61"/>
      <c r="BNM644" s="104"/>
      <c r="BNN644" s="60"/>
      <c r="BNO644" s="61"/>
      <c r="BNP644" s="104"/>
      <c r="BNQ644" s="60"/>
      <c r="BNR644" s="61"/>
      <c r="BNS644" s="104"/>
      <c r="BNT644" s="60"/>
      <c r="BNU644" s="61"/>
      <c r="BNV644" s="104"/>
      <c r="BNW644" s="60"/>
      <c r="BNX644" s="61"/>
      <c r="BNY644" s="104"/>
      <c r="BNZ644" s="60"/>
      <c r="BOA644" s="61"/>
      <c r="BOB644" s="104"/>
      <c r="BOC644" s="60"/>
      <c r="BOD644" s="61"/>
      <c r="BOE644" s="104"/>
      <c r="BOF644" s="60"/>
      <c r="BOG644" s="61"/>
      <c r="BOH644" s="104"/>
      <c r="BOI644" s="60"/>
      <c r="BOJ644" s="61"/>
      <c r="BOK644" s="104"/>
      <c r="BOL644" s="60"/>
      <c r="BOM644" s="61"/>
      <c r="BON644" s="104"/>
      <c r="BOO644" s="60"/>
      <c r="BOP644" s="61"/>
      <c r="BOQ644" s="104"/>
      <c r="BOR644" s="60"/>
      <c r="BOS644" s="61"/>
      <c r="BOT644" s="104"/>
      <c r="BOU644" s="60"/>
      <c r="BOV644" s="61"/>
      <c r="BOW644" s="104"/>
      <c r="BOX644" s="60"/>
      <c r="BOY644" s="61"/>
      <c r="BOZ644" s="104"/>
      <c r="BPA644" s="60"/>
      <c r="BPB644" s="61"/>
      <c r="BPC644" s="104"/>
      <c r="BPD644" s="60"/>
      <c r="BPE644" s="61"/>
      <c r="BPF644" s="104"/>
      <c r="BPG644" s="60"/>
      <c r="BPH644" s="61"/>
      <c r="BPI644" s="104"/>
      <c r="BPJ644" s="60"/>
      <c r="BPK644" s="61"/>
      <c r="BPL644" s="104"/>
      <c r="BPM644" s="60"/>
      <c r="BPN644" s="61"/>
      <c r="BPO644" s="104"/>
      <c r="BPP644" s="60"/>
      <c r="BPQ644" s="61"/>
      <c r="BPR644" s="104"/>
      <c r="BPS644" s="60"/>
      <c r="BPT644" s="61"/>
      <c r="BPU644" s="104"/>
      <c r="BPV644" s="60"/>
      <c r="BPW644" s="61"/>
      <c r="BPX644" s="104"/>
      <c r="BPY644" s="60"/>
      <c r="BPZ644" s="61"/>
      <c r="BQA644" s="104"/>
      <c r="BQB644" s="60"/>
      <c r="BQC644" s="61"/>
      <c r="BQD644" s="104"/>
      <c r="BQE644" s="60"/>
      <c r="BQF644" s="61"/>
      <c r="BQG644" s="104"/>
      <c r="BQH644" s="60"/>
      <c r="BQI644" s="61"/>
      <c r="BQJ644" s="104"/>
      <c r="BQK644" s="60"/>
      <c r="BQL644" s="61"/>
      <c r="BQM644" s="104"/>
      <c r="BQN644" s="60"/>
      <c r="BQO644" s="61"/>
      <c r="BQP644" s="104"/>
      <c r="BQQ644" s="60"/>
      <c r="BQR644" s="61"/>
      <c r="BQS644" s="104"/>
      <c r="BQT644" s="60"/>
      <c r="BQU644" s="61"/>
      <c r="BQV644" s="104"/>
      <c r="BQW644" s="60"/>
      <c r="BQX644" s="61"/>
      <c r="BQY644" s="104"/>
      <c r="BQZ644" s="60"/>
      <c r="BRA644" s="61"/>
      <c r="BRB644" s="104"/>
      <c r="BRC644" s="60"/>
      <c r="BRD644" s="61"/>
      <c r="BRE644" s="104"/>
      <c r="BRF644" s="60"/>
      <c r="BRG644" s="61"/>
      <c r="BRH644" s="104"/>
      <c r="BRI644" s="60"/>
      <c r="BRJ644" s="61"/>
      <c r="BRK644" s="104"/>
      <c r="BRL644" s="60"/>
      <c r="BRM644" s="61"/>
      <c r="BRN644" s="104"/>
      <c r="BRO644" s="60"/>
      <c r="BRP644" s="61"/>
      <c r="BRQ644" s="104"/>
      <c r="BRR644" s="60"/>
      <c r="BRS644" s="61"/>
      <c r="BRT644" s="104"/>
      <c r="BRU644" s="60"/>
      <c r="BRV644" s="61"/>
      <c r="BRW644" s="104"/>
      <c r="BRX644" s="60"/>
      <c r="BRY644" s="61"/>
      <c r="BRZ644" s="104"/>
      <c r="BSA644" s="60"/>
      <c r="BSB644" s="61"/>
      <c r="BSC644" s="104"/>
      <c r="BSD644" s="60"/>
      <c r="BSE644" s="61"/>
      <c r="BSF644" s="104"/>
      <c r="BSG644" s="60"/>
      <c r="BSH644" s="61"/>
      <c r="BSI644" s="104"/>
      <c r="BSJ644" s="60"/>
      <c r="BSK644" s="61"/>
      <c r="BSL644" s="104"/>
      <c r="BSM644" s="60"/>
      <c r="BSN644" s="61"/>
      <c r="BSO644" s="104"/>
      <c r="BSP644" s="60"/>
      <c r="BSQ644" s="61"/>
      <c r="BSR644" s="104"/>
      <c r="BSS644" s="60"/>
      <c r="BST644" s="61"/>
      <c r="BSU644" s="104"/>
      <c r="BSV644" s="60"/>
      <c r="BSW644" s="61"/>
      <c r="BSX644" s="104"/>
      <c r="BSY644" s="60"/>
      <c r="BSZ644" s="61"/>
      <c r="BTA644" s="104"/>
      <c r="BTB644" s="60"/>
      <c r="BTC644" s="61"/>
      <c r="BTD644" s="104"/>
      <c r="BTE644" s="60"/>
      <c r="BTF644" s="61"/>
      <c r="BTG644" s="104"/>
      <c r="BTH644" s="60"/>
      <c r="BTI644" s="61"/>
      <c r="BTJ644" s="104"/>
      <c r="BTK644" s="60"/>
      <c r="BTL644" s="61"/>
      <c r="BTM644" s="104"/>
      <c r="BTN644" s="60"/>
      <c r="BTO644" s="61"/>
      <c r="BTP644" s="104"/>
      <c r="BTQ644" s="60"/>
      <c r="BTR644" s="61"/>
      <c r="BTS644" s="104"/>
      <c r="BTT644" s="60"/>
      <c r="BTU644" s="61"/>
      <c r="BTV644" s="104"/>
      <c r="BTW644" s="60"/>
      <c r="BTX644" s="61"/>
      <c r="BTY644" s="104"/>
      <c r="BTZ644" s="60"/>
      <c r="BUA644" s="61"/>
      <c r="BUB644" s="104"/>
      <c r="BUC644" s="60"/>
      <c r="BUD644" s="61"/>
      <c r="BUE644" s="104"/>
      <c r="BUF644" s="60"/>
      <c r="BUG644" s="61"/>
      <c r="BUH644" s="104"/>
      <c r="BUI644" s="60"/>
      <c r="BUJ644" s="61"/>
      <c r="BUK644" s="104"/>
      <c r="BUL644" s="60"/>
      <c r="BUM644" s="61"/>
      <c r="BUN644" s="104"/>
      <c r="BUO644" s="60"/>
      <c r="BUP644" s="61"/>
      <c r="BUQ644" s="104"/>
      <c r="BUR644" s="60"/>
      <c r="BUS644" s="61"/>
      <c r="BUT644" s="104"/>
      <c r="BUU644" s="60"/>
      <c r="BUV644" s="61"/>
      <c r="BUW644" s="104"/>
      <c r="BUX644" s="60"/>
      <c r="BUY644" s="61"/>
      <c r="BUZ644" s="104"/>
      <c r="BVA644" s="60"/>
      <c r="BVB644" s="61"/>
      <c r="BVC644" s="104"/>
      <c r="BVD644" s="60"/>
      <c r="BVE644" s="61"/>
      <c r="BVF644" s="104"/>
      <c r="BVG644" s="60"/>
      <c r="BVH644" s="61"/>
      <c r="BVI644" s="104"/>
      <c r="BVJ644" s="60"/>
      <c r="BVK644" s="61"/>
      <c r="BVL644" s="104"/>
      <c r="BVM644" s="60"/>
      <c r="BVN644" s="61"/>
      <c r="BVO644" s="104"/>
      <c r="BVP644" s="60"/>
      <c r="BVQ644" s="61"/>
      <c r="BVR644" s="104"/>
      <c r="BVS644" s="60"/>
      <c r="BVT644" s="61"/>
      <c r="BVU644" s="104"/>
      <c r="BVV644" s="60"/>
      <c r="BVW644" s="61"/>
      <c r="BVX644" s="104"/>
      <c r="BVY644" s="60"/>
      <c r="BVZ644" s="61"/>
      <c r="BWA644" s="104"/>
      <c r="BWB644" s="60"/>
      <c r="BWC644" s="61"/>
      <c r="BWD644" s="104"/>
      <c r="BWE644" s="60"/>
      <c r="BWF644" s="61"/>
      <c r="BWG644" s="104"/>
      <c r="BWH644" s="60"/>
      <c r="BWI644" s="61"/>
      <c r="BWJ644" s="104"/>
      <c r="BWK644" s="60"/>
      <c r="BWL644" s="61"/>
      <c r="BWM644" s="104"/>
      <c r="BWN644" s="60"/>
      <c r="BWO644" s="61"/>
      <c r="BWP644" s="104"/>
      <c r="BWQ644" s="60"/>
      <c r="BWR644" s="61"/>
      <c r="BWS644" s="104"/>
      <c r="BWT644" s="60"/>
      <c r="BWU644" s="61"/>
      <c r="BWV644" s="104"/>
      <c r="BWW644" s="60"/>
      <c r="BWX644" s="61"/>
      <c r="BWY644" s="104"/>
      <c r="BWZ644" s="60"/>
      <c r="BXA644" s="61"/>
      <c r="BXB644" s="104"/>
      <c r="BXC644" s="60"/>
      <c r="BXD644" s="61"/>
      <c r="BXE644" s="104"/>
      <c r="BXF644" s="60"/>
      <c r="BXG644" s="61"/>
      <c r="BXH644" s="104"/>
      <c r="BXI644" s="60"/>
      <c r="BXJ644" s="61"/>
      <c r="BXK644" s="104"/>
      <c r="BXL644" s="60"/>
      <c r="BXM644" s="61"/>
      <c r="BXN644" s="104"/>
      <c r="BXO644" s="60"/>
      <c r="BXP644" s="61"/>
      <c r="BXQ644" s="104"/>
      <c r="BXR644" s="60"/>
      <c r="BXS644" s="61"/>
      <c r="BXT644" s="104"/>
      <c r="BXU644" s="60"/>
      <c r="BXV644" s="61"/>
      <c r="BXW644" s="104"/>
      <c r="BXX644" s="60"/>
      <c r="BXY644" s="61"/>
      <c r="BXZ644" s="104"/>
      <c r="BYA644" s="60"/>
      <c r="BYB644" s="61"/>
      <c r="BYC644" s="104"/>
      <c r="BYD644" s="60"/>
      <c r="BYE644" s="61"/>
      <c r="BYF644" s="104"/>
      <c r="BYG644" s="60"/>
      <c r="BYH644" s="61"/>
      <c r="BYI644" s="104"/>
      <c r="BYJ644" s="60"/>
      <c r="BYK644" s="61"/>
      <c r="BYL644" s="104"/>
      <c r="BYM644" s="60"/>
      <c r="BYN644" s="61"/>
      <c r="BYO644" s="104"/>
      <c r="BYP644" s="60"/>
      <c r="BYQ644" s="61"/>
      <c r="BYR644" s="104"/>
      <c r="BYS644" s="60"/>
      <c r="BYT644" s="61"/>
      <c r="BYU644" s="104"/>
      <c r="BYV644" s="60"/>
      <c r="BYW644" s="61"/>
      <c r="BYX644" s="104"/>
      <c r="BYY644" s="60"/>
      <c r="BYZ644" s="61"/>
      <c r="BZA644" s="104"/>
      <c r="BZB644" s="60"/>
      <c r="BZC644" s="61"/>
      <c r="BZD644" s="104"/>
      <c r="BZE644" s="60"/>
      <c r="BZF644" s="61"/>
      <c r="BZG644" s="104"/>
      <c r="BZH644" s="60"/>
      <c r="BZI644" s="61"/>
      <c r="BZJ644" s="104"/>
      <c r="BZK644" s="60"/>
      <c r="BZL644" s="61"/>
      <c r="BZM644" s="104"/>
      <c r="BZN644" s="60"/>
      <c r="BZO644" s="61"/>
      <c r="BZP644" s="104"/>
      <c r="BZQ644" s="60"/>
      <c r="BZR644" s="61"/>
      <c r="BZS644" s="104"/>
      <c r="BZT644" s="60"/>
      <c r="BZU644" s="61"/>
      <c r="BZV644" s="104"/>
      <c r="BZW644" s="60"/>
      <c r="BZX644" s="61"/>
      <c r="BZY644" s="104"/>
      <c r="BZZ644" s="60"/>
      <c r="CAA644" s="61"/>
      <c r="CAB644" s="104"/>
      <c r="CAC644" s="60"/>
      <c r="CAD644" s="61"/>
      <c r="CAE644" s="104"/>
      <c r="CAF644" s="60"/>
      <c r="CAG644" s="61"/>
      <c r="CAH644" s="104"/>
      <c r="CAI644" s="60"/>
      <c r="CAJ644" s="61"/>
      <c r="CAK644" s="104"/>
      <c r="CAL644" s="60"/>
      <c r="CAM644" s="61"/>
      <c r="CAN644" s="104"/>
      <c r="CAO644" s="60"/>
      <c r="CAP644" s="61"/>
      <c r="CAQ644" s="104"/>
      <c r="CAR644" s="60"/>
      <c r="CAS644" s="61"/>
      <c r="CAT644" s="104"/>
      <c r="CAU644" s="60"/>
      <c r="CAV644" s="61"/>
      <c r="CAW644" s="104"/>
      <c r="CAX644" s="60"/>
      <c r="CAY644" s="61"/>
      <c r="CAZ644" s="104"/>
      <c r="CBA644" s="60"/>
      <c r="CBB644" s="61"/>
      <c r="CBC644" s="104"/>
      <c r="CBD644" s="60"/>
      <c r="CBE644" s="61"/>
      <c r="CBF644" s="104"/>
      <c r="CBG644" s="60"/>
      <c r="CBH644" s="61"/>
      <c r="CBI644" s="104"/>
      <c r="CBJ644" s="60"/>
      <c r="CBK644" s="61"/>
      <c r="CBL644" s="104"/>
      <c r="CBM644" s="60"/>
      <c r="CBN644" s="61"/>
      <c r="CBO644" s="104"/>
      <c r="CBP644" s="60"/>
      <c r="CBQ644" s="61"/>
      <c r="CBR644" s="104"/>
      <c r="CBS644" s="60"/>
      <c r="CBT644" s="61"/>
      <c r="CBU644" s="104"/>
      <c r="CBV644" s="60"/>
      <c r="CBW644" s="61"/>
      <c r="CBX644" s="104"/>
      <c r="CBY644" s="60"/>
      <c r="CBZ644" s="61"/>
      <c r="CCA644" s="104"/>
      <c r="CCB644" s="60"/>
      <c r="CCC644" s="61"/>
      <c r="CCD644" s="104"/>
      <c r="CCE644" s="60"/>
      <c r="CCF644" s="61"/>
      <c r="CCG644" s="104"/>
      <c r="CCH644" s="60"/>
      <c r="CCI644" s="61"/>
      <c r="CCJ644" s="104"/>
      <c r="CCK644" s="60"/>
      <c r="CCL644" s="61"/>
      <c r="CCM644" s="104"/>
      <c r="CCN644" s="60"/>
      <c r="CCO644" s="61"/>
      <c r="CCP644" s="104"/>
      <c r="CCQ644" s="60"/>
      <c r="CCR644" s="61"/>
      <c r="CCS644" s="104"/>
      <c r="CCT644" s="60"/>
      <c r="CCU644" s="61"/>
      <c r="CCV644" s="104"/>
      <c r="CCW644" s="60"/>
      <c r="CCX644" s="61"/>
      <c r="CCY644" s="104"/>
      <c r="CCZ644" s="60"/>
      <c r="CDA644" s="61"/>
      <c r="CDB644" s="104"/>
      <c r="CDC644" s="60"/>
      <c r="CDD644" s="61"/>
      <c r="CDE644" s="104"/>
      <c r="CDF644" s="60"/>
      <c r="CDG644" s="61"/>
      <c r="CDH644" s="104"/>
      <c r="CDI644" s="60"/>
      <c r="CDJ644" s="61"/>
      <c r="CDK644" s="104"/>
      <c r="CDL644" s="60"/>
      <c r="CDM644" s="61"/>
      <c r="CDN644" s="104"/>
      <c r="CDO644" s="60"/>
      <c r="CDP644" s="61"/>
      <c r="CDQ644" s="104"/>
      <c r="CDR644" s="60"/>
      <c r="CDS644" s="61"/>
      <c r="CDT644" s="104"/>
      <c r="CDU644" s="60"/>
      <c r="CDV644" s="61"/>
      <c r="CDW644" s="104"/>
      <c r="CDX644" s="60"/>
      <c r="CDY644" s="61"/>
      <c r="CDZ644" s="104"/>
      <c r="CEA644" s="60"/>
      <c r="CEB644" s="61"/>
      <c r="CEC644" s="104"/>
      <c r="CED644" s="60"/>
      <c r="CEE644" s="61"/>
      <c r="CEF644" s="104"/>
      <c r="CEG644" s="60"/>
      <c r="CEH644" s="61"/>
      <c r="CEI644" s="104"/>
      <c r="CEJ644" s="60"/>
      <c r="CEK644" s="61"/>
      <c r="CEL644" s="104"/>
      <c r="CEM644" s="60"/>
      <c r="CEN644" s="61"/>
      <c r="CEO644" s="104"/>
      <c r="CEP644" s="60"/>
      <c r="CEQ644" s="61"/>
      <c r="CER644" s="104"/>
      <c r="CES644" s="60"/>
      <c r="CET644" s="61"/>
      <c r="CEU644" s="104"/>
      <c r="CEV644" s="60"/>
      <c r="CEW644" s="61"/>
      <c r="CEX644" s="104"/>
      <c r="CEY644" s="60"/>
      <c r="CEZ644" s="61"/>
      <c r="CFA644" s="104"/>
      <c r="CFB644" s="60"/>
      <c r="CFC644" s="61"/>
      <c r="CFD644" s="104"/>
      <c r="CFE644" s="60"/>
      <c r="CFF644" s="61"/>
      <c r="CFG644" s="104"/>
      <c r="CFH644" s="60"/>
      <c r="CFI644" s="61"/>
      <c r="CFJ644" s="104"/>
      <c r="CFK644" s="60"/>
      <c r="CFL644" s="61"/>
      <c r="CFM644" s="104"/>
      <c r="CFN644" s="60"/>
      <c r="CFO644" s="61"/>
      <c r="CFP644" s="104"/>
      <c r="CFQ644" s="60"/>
      <c r="CFR644" s="61"/>
      <c r="CFS644" s="104"/>
      <c r="CFT644" s="60"/>
      <c r="CFU644" s="61"/>
      <c r="CFV644" s="104"/>
      <c r="CFW644" s="60"/>
      <c r="CFX644" s="61"/>
      <c r="CFY644" s="104"/>
      <c r="CFZ644" s="60"/>
      <c r="CGA644" s="61"/>
      <c r="CGB644" s="104"/>
      <c r="CGC644" s="60"/>
      <c r="CGD644" s="61"/>
      <c r="CGE644" s="104"/>
      <c r="CGF644" s="60"/>
      <c r="CGG644" s="61"/>
      <c r="CGH644" s="104"/>
      <c r="CGI644" s="60"/>
      <c r="CGJ644" s="61"/>
      <c r="CGK644" s="104"/>
      <c r="CGL644" s="60"/>
      <c r="CGM644" s="61"/>
      <c r="CGN644" s="104"/>
      <c r="CGO644" s="60"/>
      <c r="CGP644" s="61"/>
      <c r="CGQ644" s="104"/>
      <c r="CGR644" s="60"/>
      <c r="CGS644" s="61"/>
      <c r="CGT644" s="104"/>
      <c r="CGU644" s="60"/>
      <c r="CGV644" s="61"/>
      <c r="CGW644" s="104"/>
      <c r="CGX644" s="60"/>
      <c r="CGY644" s="61"/>
      <c r="CGZ644" s="104"/>
      <c r="CHA644" s="60"/>
      <c r="CHB644" s="61"/>
      <c r="CHC644" s="104"/>
      <c r="CHD644" s="60"/>
      <c r="CHE644" s="61"/>
      <c r="CHF644" s="104"/>
      <c r="CHG644" s="60"/>
      <c r="CHH644" s="61"/>
      <c r="CHI644" s="104"/>
      <c r="CHJ644" s="60"/>
      <c r="CHK644" s="61"/>
      <c r="CHL644" s="104"/>
      <c r="CHM644" s="60"/>
      <c r="CHN644" s="61"/>
      <c r="CHO644" s="104"/>
      <c r="CHP644" s="60"/>
      <c r="CHQ644" s="61"/>
      <c r="CHR644" s="104"/>
      <c r="CHS644" s="60"/>
      <c r="CHT644" s="61"/>
      <c r="CHU644" s="104"/>
      <c r="CHV644" s="60"/>
      <c r="CHW644" s="61"/>
      <c r="CHX644" s="104"/>
      <c r="CHY644" s="60"/>
      <c r="CHZ644" s="61"/>
      <c r="CIA644" s="104"/>
      <c r="CIB644" s="60"/>
      <c r="CIC644" s="61"/>
      <c r="CID644" s="104"/>
      <c r="CIE644" s="60"/>
      <c r="CIF644" s="61"/>
      <c r="CIG644" s="104"/>
      <c r="CIH644" s="60"/>
      <c r="CII644" s="61"/>
      <c r="CIJ644" s="104"/>
      <c r="CIK644" s="60"/>
      <c r="CIL644" s="61"/>
      <c r="CIM644" s="104"/>
      <c r="CIN644" s="60"/>
      <c r="CIO644" s="61"/>
      <c r="CIP644" s="104"/>
      <c r="CIQ644" s="60"/>
      <c r="CIR644" s="61"/>
      <c r="CIS644" s="104"/>
      <c r="CIT644" s="60"/>
      <c r="CIU644" s="61"/>
      <c r="CIV644" s="104"/>
      <c r="CIW644" s="60"/>
      <c r="CIX644" s="61"/>
      <c r="CIY644" s="104"/>
      <c r="CIZ644" s="60"/>
      <c r="CJA644" s="61"/>
      <c r="CJB644" s="104"/>
      <c r="CJC644" s="60"/>
      <c r="CJD644" s="61"/>
      <c r="CJE644" s="104"/>
      <c r="CJF644" s="60"/>
      <c r="CJG644" s="61"/>
      <c r="CJH644" s="104"/>
      <c r="CJI644" s="60"/>
      <c r="CJJ644" s="61"/>
      <c r="CJK644" s="104"/>
      <c r="CJL644" s="60"/>
      <c r="CJM644" s="61"/>
      <c r="CJN644" s="104"/>
      <c r="CJO644" s="60"/>
      <c r="CJP644" s="61"/>
      <c r="CJQ644" s="104"/>
      <c r="CJR644" s="60"/>
      <c r="CJS644" s="61"/>
      <c r="CJT644" s="104"/>
      <c r="CJU644" s="60"/>
      <c r="CJV644" s="61"/>
      <c r="CJW644" s="104"/>
      <c r="CJX644" s="60"/>
      <c r="CJY644" s="61"/>
      <c r="CJZ644" s="104"/>
      <c r="CKA644" s="60"/>
      <c r="CKB644" s="61"/>
      <c r="CKC644" s="104"/>
      <c r="CKD644" s="60"/>
      <c r="CKE644" s="61"/>
      <c r="CKF644" s="104"/>
      <c r="CKG644" s="60"/>
      <c r="CKH644" s="61"/>
      <c r="CKI644" s="104"/>
      <c r="CKJ644" s="60"/>
      <c r="CKK644" s="61"/>
      <c r="CKL644" s="104"/>
      <c r="CKM644" s="60"/>
      <c r="CKN644" s="61"/>
      <c r="CKO644" s="104"/>
      <c r="CKP644" s="60"/>
      <c r="CKQ644" s="61"/>
      <c r="CKR644" s="104"/>
      <c r="CKS644" s="60"/>
      <c r="CKT644" s="61"/>
      <c r="CKU644" s="104"/>
      <c r="CKV644" s="60"/>
      <c r="CKW644" s="61"/>
      <c r="CKX644" s="104"/>
      <c r="CKY644" s="60"/>
      <c r="CKZ644" s="61"/>
      <c r="CLA644" s="104"/>
      <c r="CLB644" s="60"/>
      <c r="CLC644" s="61"/>
      <c r="CLD644" s="104"/>
      <c r="CLE644" s="60"/>
      <c r="CLF644" s="61"/>
      <c r="CLG644" s="104"/>
      <c r="CLH644" s="60"/>
      <c r="CLI644" s="61"/>
      <c r="CLJ644" s="104"/>
      <c r="CLK644" s="60"/>
      <c r="CLL644" s="61"/>
      <c r="CLM644" s="104"/>
      <c r="CLN644" s="60"/>
      <c r="CLO644" s="61"/>
      <c r="CLP644" s="104"/>
      <c r="CLQ644" s="60"/>
      <c r="CLR644" s="61"/>
      <c r="CLS644" s="104"/>
      <c r="CLT644" s="60"/>
      <c r="CLU644" s="61"/>
      <c r="CLV644" s="104"/>
      <c r="CLW644" s="60"/>
      <c r="CLX644" s="61"/>
      <c r="CLY644" s="104"/>
      <c r="CLZ644" s="60"/>
      <c r="CMA644" s="61"/>
      <c r="CMB644" s="104"/>
      <c r="CMC644" s="60"/>
      <c r="CMD644" s="61"/>
      <c r="CME644" s="104"/>
      <c r="CMF644" s="60"/>
      <c r="CMG644" s="61"/>
      <c r="CMH644" s="104"/>
      <c r="CMI644" s="60"/>
      <c r="CMJ644" s="61"/>
      <c r="CMK644" s="104"/>
      <c r="CML644" s="60"/>
      <c r="CMM644" s="61"/>
      <c r="CMN644" s="104"/>
      <c r="CMO644" s="60"/>
      <c r="CMP644" s="61"/>
      <c r="CMQ644" s="104"/>
      <c r="CMR644" s="60"/>
      <c r="CMS644" s="61"/>
      <c r="CMT644" s="104"/>
      <c r="CMU644" s="60"/>
      <c r="CMV644" s="61"/>
      <c r="CMW644" s="104"/>
      <c r="CMX644" s="60"/>
      <c r="CMY644" s="61"/>
      <c r="CMZ644" s="104"/>
      <c r="CNA644" s="60"/>
      <c r="CNB644" s="61"/>
      <c r="CNC644" s="104"/>
      <c r="CND644" s="60"/>
      <c r="CNE644" s="61"/>
      <c r="CNF644" s="104"/>
      <c r="CNG644" s="60"/>
      <c r="CNH644" s="61"/>
      <c r="CNI644" s="104"/>
      <c r="CNJ644" s="60"/>
      <c r="CNK644" s="61"/>
      <c r="CNL644" s="104"/>
      <c r="CNM644" s="60"/>
      <c r="CNN644" s="61"/>
      <c r="CNO644" s="104"/>
      <c r="CNP644" s="60"/>
      <c r="CNQ644" s="61"/>
      <c r="CNR644" s="104"/>
      <c r="CNS644" s="60"/>
      <c r="CNT644" s="61"/>
      <c r="CNU644" s="104"/>
      <c r="CNV644" s="60"/>
      <c r="CNW644" s="61"/>
      <c r="CNX644" s="104"/>
      <c r="CNY644" s="60"/>
      <c r="CNZ644" s="61"/>
      <c r="COA644" s="104"/>
      <c r="COB644" s="60"/>
      <c r="COC644" s="61"/>
      <c r="COD644" s="104"/>
      <c r="COE644" s="60"/>
      <c r="COF644" s="61"/>
      <c r="COG644" s="104"/>
      <c r="COH644" s="60"/>
      <c r="COI644" s="61"/>
      <c r="COJ644" s="104"/>
      <c r="COK644" s="60"/>
      <c r="COL644" s="61"/>
      <c r="COM644" s="104"/>
      <c r="CON644" s="60"/>
      <c r="COO644" s="61"/>
      <c r="COP644" s="104"/>
      <c r="COQ644" s="60"/>
      <c r="COR644" s="61"/>
      <c r="COS644" s="104"/>
      <c r="COT644" s="60"/>
      <c r="COU644" s="61"/>
      <c r="COV644" s="104"/>
      <c r="COW644" s="60"/>
      <c r="COX644" s="61"/>
      <c r="COY644" s="104"/>
      <c r="COZ644" s="60"/>
      <c r="CPA644" s="61"/>
      <c r="CPB644" s="104"/>
      <c r="CPC644" s="60"/>
      <c r="CPD644" s="61"/>
      <c r="CPE644" s="104"/>
      <c r="CPF644" s="60"/>
      <c r="CPG644" s="61"/>
      <c r="CPH644" s="104"/>
      <c r="CPI644" s="60"/>
      <c r="CPJ644" s="61"/>
      <c r="CPK644" s="104"/>
      <c r="CPL644" s="60"/>
      <c r="CPM644" s="61"/>
      <c r="CPN644" s="104"/>
      <c r="CPO644" s="60"/>
      <c r="CPP644" s="61"/>
      <c r="CPQ644" s="104"/>
      <c r="CPR644" s="60"/>
      <c r="CPS644" s="61"/>
      <c r="CPT644" s="104"/>
      <c r="CPU644" s="60"/>
      <c r="CPV644" s="61"/>
      <c r="CPW644" s="104"/>
      <c r="CPX644" s="60"/>
      <c r="CPY644" s="61"/>
      <c r="CPZ644" s="104"/>
      <c r="CQA644" s="60"/>
      <c r="CQB644" s="61"/>
      <c r="CQC644" s="104"/>
      <c r="CQD644" s="60"/>
      <c r="CQE644" s="61"/>
      <c r="CQF644" s="104"/>
      <c r="CQG644" s="60"/>
      <c r="CQH644" s="61"/>
      <c r="CQI644" s="104"/>
      <c r="CQJ644" s="60"/>
      <c r="CQK644" s="61"/>
      <c r="CQL644" s="104"/>
      <c r="CQM644" s="60"/>
      <c r="CQN644" s="61"/>
      <c r="CQO644" s="104"/>
      <c r="CQP644" s="60"/>
      <c r="CQQ644" s="61"/>
      <c r="CQR644" s="104"/>
      <c r="CQS644" s="60"/>
      <c r="CQT644" s="61"/>
      <c r="CQU644" s="104"/>
      <c r="CQV644" s="60"/>
      <c r="CQW644" s="61"/>
      <c r="CQX644" s="104"/>
      <c r="CQY644" s="60"/>
      <c r="CQZ644" s="61"/>
      <c r="CRA644" s="104"/>
      <c r="CRB644" s="60"/>
      <c r="CRC644" s="61"/>
      <c r="CRD644" s="104"/>
      <c r="CRE644" s="60"/>
      <c r="CRF644" s="61"/>
      <c r="CRG644" s="104"/>
      <c r="CRH644" s="60"/>
      <c r="CRI644" s="61"/>
      <c r="CRJ644" s="104"/>
      <c r="CRK644" s="60"/>
      <c r="CRL644" s="61"/>
      <c r="CRM644" s="104"/>
      <c r="CRN644" s="60"/>
      <c r="CRO644" s="61"/>
      <c r="CRP644" s="104"/>
      <c r="CRQ644" s="60"/>
      <c r="CRR644" s="61"/>
      <c r="CRS644" s="104"/>
      <c r="CRT644" s="60"/>
      <c r="CRU644" s="61"/>
      <c r="CRV644" s="104"/>
      <c r="CRW644" s="60"/>
      <c r="CRX644" s="61"/>
      <c r="CRY644" s="104"/>
      <c r="CRZ644" s="60"/>
      <c r="CSA644" s="61"/>
      <c r="CSB644" s="104"/>
      <c r="CSC644" s="60"/>
      <c r="CSD644" s="61"/>
      <c r="CSE644" s="104"/>
      <c r="CSF644" s="60"/>
      <c r="CSG644" s="61"/>
      <c r="CSH644" s="104"/>
      <c r="CSI644" s="60"/>
      <c r="CSJ644" s="61"/>
      <c r="CSK644" s="104"/>
      <c r="CSL644" s="60"/>
      <c r="CSM644" s="61"/>
      <c r="CSN644" s="104"/>
      <c r="CSO644" s="60"/>
      <c r="CSP644" s="61"/>
      <c r="CSQ644" s="104"/>
      <c r="CSR644" s="60"/>
      <c r="CSS644" s="61"/>
      <c r="CST644" s="104"/>
      <c r="CSU644" s="60"/>
      <c r="CSV644" s="61"/>
      <c r="CSW644" s="104"/>
      <c r="CSX644" s="60"/>
      <c r="CSY644" s="61"/>
      <c r="CSZ644" s="104"/>
      <c r="CTA644" s="60"/>
      <c r="CTB644" s="61"/>
      <c r="CTC644" s="104"/>
      <c r="CTD644" s="60"/>
      <c r="CTE644" s="61"/>
      <c r="CTF644" s="104"/>
      <c r="CTG644" s="60"/>
      <c r="CTH644" s="61"/>
      <c r="CTI644" s="104"/>
      <c r="CTJ644" s="60"/>
      <c r="CTK644" s="61"/>
      <c r="CTL644" s="104"/>
      <c r="CTM644" s="60"/>
      <c r="CTN644" s="61"/>
      <c r="CTO644" s="104"/>
      <c r="CTP644" s="60"/>
      <c r="CTQ644" s="61"/>
      <c r="CTR644" s="104"/>
      <c r="CTS644" s="60"/>
      <c r="CTT644" s="61"/>
      <c r="CTU644" s="104"/>
      <c r="CTV644" s="60"/>
      <c r="CTW644" s="61"/>
      <c r="CTX644" s="104"/>
      <c r="CTY644" s="60"/>
      <c r="CTZ644" s="61"/>
      <c r="CUA644" s="104"/>
      <c r="CUB644" s="60"/>
      <c r="CUC644" s="61"/>
      <c r="CUD644" s="104"/>
      <c r="CUE644" s="60"/>
      <c r="CUF644" s="61"/>
      <c r="CUG644" s="104"/>
      <c r="CUH644" s="60"/>
      <c r="CUI644" s="61"/>
      <c r="CUJ644" s="104"/>
      <c r="CUK644" s="60"/>
      <c r="CUL644" s="61"/>
      <c r="CUM644" s="104"/>
      <c r="CUN644" s="60"/>
      <c r="CUO644" s="61"/>
      <c r="CUP644" s="104"/>
      <c r="CUQ644" s="60"/>
      <c r="CUR644" s="61"/>
      <c r="CUS644" s="104"/>
      <c r="CUT644" s="60"/>
      <c r="CUU644" s="61"/>
      <c r="CUV644" s="104"/>
      <c r="CUW644" s="60"/>
      <c r="CUX644" s="61"/>
      <c r="CUY644" s="104"/>
      <c r="CUZ644" s="60"/>
      <c r="CVA644" s="61"/>
      <c r="CVB644" s="104"/>
      <c r="CVC644" s="60"/>
      <c r="CVD644" s="61"/>
      <c r="CVE644" s="104"/>
      <c r="CVF644" s="60"/>
      <c r="CVG644" s="61"/>
      <c r="CVH644" s="104"/>
      <c r="CVI644" s="60"/>
      <c r="CVJ644" s="61"/>
      <c r="CVK644" s="104"/>
      <c r="CVL644" s="60"/>
      <c r="CVM644" s="61"/>
      <c r="CVN644" s="104"/>
      <c r="CVO644" s="60"/>
      <c r="CVP644" s="61"/>
      <c r="CVQ644" s="104"/>
      <c r="CVR644" s="60"/>
      <c r="CVS644" s="61"/>
      <c r="CVT644" s="104"/>
      <c r="CVU644" s="60"/>
      <c r="CVV644" s="61"/>
      <c r="CVW644" s="104"/>
      <c r="CVX644" s="60"/>
      <c r="CVY644" s="61"/>
      <c r="CVZ644" s="104"/>
      <c r="CWA644" s="60"/>
      <c r="CWB644" s="61"/>
      <c r="CWC644" s="104"/>
      <c r="CWD644" s="60"/>
      <c r="CWE644" s="61"/>
      <c r="CWF644" s="104"/>
      <c r="CWG644" s="60"/>
      <c r="CWH644" s="61"/>
      <c r="CWI644" s="104"/>
      <c r="CWJ644" s="60"/>
      <c r="CWK644" s="61"/>
      <c r="CWL644" s="104"/>
      <c r="CWM644" s="60"/>
      <c r="CWN644" s="61"/>
      <c r="CWO644" s="104"/>
      <c r="CWP644" s="60"/>
      <c r="CWQ644" s="61"/>
      <c r="CWR644" s="104"/>
      <c r="CWS644" s="60"/>
      <c r="CWT644" s="61"/>
      <c r="CWU644" s="104"/>
      <c r="CWV644" s="60"/>
      <c r="CWW644" s="61"/>
      <c r="CWX644" s="104"/>
      <c r="CWY644" s="60"/>
      <c r="CWZ644" s="61"/>
      <c r="CXA644" s="104"/>
      <c r="CXB644" s="60"/>
      <c r="CXC644" s="61"/>
      <c r="CXD644" s="104"/>
      <c r="CXE644" s="60"/>
      <c r="CXF644" s="61"/>
      <c r="CXG644" s="104"/>
      <c r="CXH644" s="60"/>
      <c r="CXI644" s="61"/>
      <c r="CXJ644" s="104"/>
      <c r="CXK644" s="60"/>
      <c r="CXL644" s="61"/>
      <c r="CXM644" s="104"/>
      <c r="CXN644" s="60"/>
      <c r="CXO644" s="61"/>
      <c r="CXP644" s="104"/>
      <c r="CXQ644" s="60"/>
      <c r="CXR644" s="61"/>
      <c r="CXS644" s="104"/>
      <c r="CXT644" s="60"/>
      <c r="CXU644" s="61"/>
      <c r="CXV644" s="104"/>
      <c r="CXW644" s="60"/>
      <c r="CXX644" s="61"/>
      <c r="CXY644" s="104"/>
      <c r="CXZ644" s="60"/>
      <c r="CYA644" s="61"/>
      <c r="CYB644" s="104"/>
      <c r="CYC644" s="60"/>
      <c r="CYD644" s="61"/>
      <c r="CYE644" s="104"/>
      <c r="CYF644" s="60"/>
      <c r="CYG644" s="61"/>
      <c r="CYH644" s="104"/>
      <c r="CYI644" s="60"/>
      <c r="CYJ644" s="61"/>
      <c r="CYK644" s="104"/>
      <c r="CYL644" s="60"/>
      <c r="CYM644" s="61"/>
      <c r="CYN644" s="104"/>
      <c r="CYO644" s="60"/>
      <c r="CYP644" s="61"/>
      <c r="CYQ644" s="104"/>
      <c r="CYR644" s="60"/>
      <c r="CYS644" s="61"/>
      <c r="CYT644" s="104"/>
      <c r="CYU644" s="60"/>
      <c r="CYV644" s="61"/>
      <c r="CYW644" s="104"/>
      <c r="CYX644" s="60"/>
      <c r="CYY644" s="61"/>
      <c r="CYZ644" s="104"/>
      <c r="CZA644" s="60"/>
      <c r="CZB644" s="61"/>
      <c r="CZC644" s="104"/>
      <c r="CZD644" s="60"/>
      <c r="CZE644" s="61"/>
      <c r="CZF644" s="104"/>
      <c r="CZG644" s="60"/>
      <c r="CZH644" s="61"/>
      <c r="CZI644" s="104"/>
      <c r="CZJ644" s="60"/>
      <c r="CZK644" s="61"/>
      <c r="CZL644" s="104"/>
      <c r="CZM644" s="60"/>
      <c r="CZN644" s="61"/>
      <c r="CZO644" s="104"/>
      <c r="CZP644" s="60"/>
      <c r="CZQ644" s="61"/>
      <c r="CZR644" s="104"/>
      <c r="CZS644" s="60"/>
      <c r="CZT644" s="61"/>
      <c r="CZU644" s="104"/>
      <c r="CZV644" s="60"/>
      <c r="CZW644" s="61"/>
      <c r="CZX644" s="104"/>
      <c r="CZY644" s="60"/>
      <c r="CZZ644" s="61"/>
      <c r="DAA644" s="104"/>
      <c r="DAB644" s="60"/>
      <c r="DAC644" s="61"/>
      <c r="DAD644" s="104"/>
      <c r="DAE644" s="60"/>
      <c r="DAF644" s="61"/>
      <c r="DAG644" s="104"/>
      <c r="DAH644" s="60"/>
      <c r="DAI644" s="61"/>
      <c r="DAJ644" s="104"/>
      <c r="DAK644" s="60"/>
      <c r="DAL644" s="61"/>
      <c r="DAM644" s="104"/>
      <c r="DAN644" s="60"/>
      <c r="DAO644" s="61"/>
      <c r="DAP644" s="104"/>
      <c r="DAQ644" s="60"/>
      <c r="DAR644" s="61"/>
      <c r="DAS644" s="104"/>
      <c r="DAT644" s="60"/>
      <c r="DAU644" s="61"/>
      <c r="DAV644" s="104"/>
      <c r="DAW644" s="60"/>
      <c r="DAX644" s="61"/>
      <c r="DAY644" s="104"/>
      <c r="DAZ644" s="60"/>
      <c r="DBA644" s="61"/>
      <c r="DBB644" s="104"/>
      <c r="DBC644" s="60"/>
      <c r="DBD644" s="61"/>
      <c r="DBE644" s="104"/>
      <c r="DBF644" s="60"/>
      <c r="DBG644" s="61"/>
      <c r="DBH644" s="104"/>
      <c r="DBI644" s="60"/>
      <c r="DBJ644" s="61"/>
      <c r="DBK644" s="104"/>
      <c r="DBL644" s="60"/>
      <c r="DBM644" s="61"/>
      <c r="DBN644" s="104"/>
      <c r="DBO644" s="60"/>
      <c r="DBP644" s="61"/>
      <c r="DBQ644" s="104"/>
      <c r="DBR644" s="60"/>
      <c r="DBS644" s="61"/>
      <c r="DBT644" s="104"/>
      <c r="DBU644" s="60"/>
      <c r="DBV644" s="61"/>
      <c r="DBW644" s="104"/>
      <c r="DBX644" s="60"/>
      <c r="DBY644" s="61"/>
      <c r="DBZ644" s="104"/>
      <c r="DCA644" s="60"/>
      <c r="DCB644" s="61"/>
      <c r="DCC644" s="104"/>
      <c r="DCD644" s="60"/>
      <c r="DCE644" s="61"/>
      <c r="DCF644" s="104"/>
      <c r="DCG644" s="60"/>
      <c r="DCH644" s="61"/>
      <c r="DCI644" s="104"/>
      <c r="DCJ644" s="60"/>
      <c r="DCK644" s="61"/>
      <c r="DCL644" s="104"/>
      <c r="DCM644" s="60"/>
      <c r="DCN644" s="61"/>
      <c r="DCO644" s="104"/>
      <c r="DCP644" s="60"/>
      <c r="DCQ644" s="61"/>
      <c r="DCR644" s="104"/>
      <c r="DCS644" s="60"/>
      <c r="DCT644" s="61"/>
      <c r="DCU644" s="104"/>
      <c r="DCV644" s="60"/>
      <c r="DCW644" s="61"/>
      <c r="DCX644" s="104"/>
      <c r="DCY644" s="60"/>
      <c r="DCZ644" s="61"/>
      <c r="DDA644" s="104"/>
      <c r="DDB644" s="60"/>
      <c r="DDC644" s="61"/>
      <c r="DDD644" s="104"/>
      <c r="DDE644" s="60"/>
      <c r="DDF644" s="61"/>
      <c r="DDG644" s="104"/>
      <c r="DDH644" s="60"/>
      <c r="DDI644" s="61"/>
      <c r="DDJ644" s="104"/>
      <c r="DDK644" s="60"/>
      <c r="DDL644" s="61"/>
      <c r="DDM644" s="104"/>
      <c r="DDN644" s="60"/>
      <c r="DDO644" s="61"/>
      <c r="DDP644" s="104"/>
      <c r="DDQ644" s="60"/>
      <c r="DDR644" s="61"/>
      <c r="DDS644" s="104"/>
      <c r="DDT644" s="60"/>
      <c r="DDU644" s="61"/>
      <c r="DDV644" s="104"/>
      <c r="DDW644" s="60"/>
      <c r="DDX644" s="61"/>
      <c r="DDY644" s="104"/>
      <c r="DDZ644" s="60"/>
      <c r="DEA644" s="61"/>
      <c r="DEB644" s="104"/>
      <c r="DEC644" s="60"/>
      <c r="DED644" s="61"/>
      <c r="DEE644" s="104"/>
      <c r="DEF644" s="60"/>
      <c r="DEG644" s="61"/>
      <c r="DEH644" s="104"/>
      <c r="DEI644" s="60"/>
      <c r="DEJ644" s="61"/>
      <c r="DEK644" s="104"/>
      <c r="DEL644" s="60"/>
      <c r="DEM644" s="61"/>
      <c r="DEN644" s="104"/>
      <c r="DEO644" s="60"/>
      <c r="DEP644" s="61"/>
      <c r="DEQ644" s="104"/>
      <c r="DER644" s="60"/>
      <c r="DES644" s="61"/>
      <c r="DET644" s="104"/>
      <c r="DEU644" s="60"/>
      <c r="DEV644" s="61"/>
      <c r="DEW644" s="104"/>
      <c r="DEX644" s="60"/>
      <c r="DEY644" s="61"/>
      <c r="DEZ644" s="104"/>
      <c r="DFA644" s="60"/>
      <c r="DFB644" s="61"/>
      <c r="DFC644" s="104"/>
      <c r="DFD644" s="60"/>
      <c r="DFE644" s="61"/>
      <c r="DFF644" s="104"/>
      <c r="DFG644" s="60"/>
      <c r="DFH644" s="61"/>
      <c r="DFI644" s="104"/>
      <c r="DFJ644" s="60"/>
      <c r="DFK644" s="61"/>
      <c r="DFL644" s="104"/>
      <c r="DFM644" s="60"/>
      <c r="DFN644" s="61"/>
      <c r="DFO644" s="104"/>
      <c r="DFP644" s="60"/>
      <c r="DFQ644" s="61"/>
      <c r="DFR644" s="104"/>
      <c r="DFS644" s="60"/>
      <c r="DFT644" s="61"/>
      <c r="DFU644" s="104"/>
      <c r="DFV644" s="60"/>
      <c r="DFW644" s="61"/>
      <c r="DFX644" s="104"/>
      <c r="DFY644" s="60"/>
      <c r="DFZ644" s="61"/>
      <c r="DGA644" s="104"/>
      <c r="DGB644" s="60"/>
      <c r="DGC644" s="61"/>
      <c r="DGD644" s="104"/>
      <c r="DGE644" s="60"/>
      <c r="DGF644" s="61"/>
      <c r="DGG644" s="104"/>
      <c r="DGH644" s="60"/>
      <c r="DGI644" s="61"/>
      <c r="DGJ644" s="104"/>
      <c r="DGK644" s="60"/>
      <c r="DGL644" s="61"/>
      <c r="DGM644" s="104"/>
      <c r="DGN644" s="60"/>
      <c r="DGO644" s="61"/>
      <c r="DGP644" s="104"/>
      <c r="DGQ644" s="60"/>
      <c r="DGR644" s="61"/>
      <c r="DGS644" s="104"/>
      <c r="DGT644" s="60"/>
      <c r="DGU644" s="61"/>
      <c r="DGV644" s="104"/>
      <c r="DGW644" s="60"/>
      <c r="DGX644" s="61"/>
      <c r="DGY644" s="104"/>
      <c r="DGZ644" s="60"/>
      <c r="DHA644" s="61"/>
      <c r="DHB644" s="104"/>
      <c r="DHC644" s="60"/>
      <c r="DHD644" s="61"/>
      <c r="DHE644" s="104"/>
      <c r="DHF644" s="60"/>
      <c r="DHG644" s="61"/>
      <c r="DHH644" s="104"/>
      <c r="DHI644" s="60"/>
      <c r="DHJ644" s="61"/>
      <c r="DHK644" s="104"/>
      <c r="DHL644" s="60"/>
      <c r="DHM644" s="61"/>
      <c r="DHN644" s="104"/>
      <c r="DHO644" s="60"/>
      <c r="DHP644" s="61"/>
      <c r="DHQ644" s="104"/>
      <c r="DHR644" s="60"/>
      <c r="DHS644" s="61"/>
      <c r="DHT644" s="104"/>
      <c r="DHU644" s="60"/>
      <c r="DHV644" s="61"/>
      <c r="DHW644" s="104"/>
      <c r="DHX644" s="60"/>
      <c r="DHY644" s="61"/>
      <c r="DHZ644" s="104"/>
      <c r="DIA644" s="60"/>
      <c r="DIB644" s="61"/>
      <c r="DIC644" s="104"/>
      <c r="DID644" s="60"/>
      <c r="DIE644" s="61"/>
      <c r="DIF644" s="104"/>
      <c r="DIG644" s="60"/>
      <c r="DIH644" s="61"/>
      <c r="DII644" s="104"/>
      <c r="DIJ644" s="60"/>
      <c r="DIK644" s="61"/>
      <c r="DIL644" s="104"/>
      <c r="DIM644" s="60"/>
      <c r="DIN644" s="61"/>
      <c r="DIO644" s="104"/>
      <c r="DIP644" s="60"/>
      <c r="DIQ644" s="61"/>
      <c r="DIR644" s="104"/>
      <c r="DIS644" s="60"/>
      <c r="DIT644" s="61"/>
      <c r="DIU644" s="104"/>
      <c r="DIV644" s="60"/>
      <c r="DIW644" s="61"/>
      <c r="DIX644" s="104"/>
      <c r="DIY644" s="60"/>
      <c r="DIZ644" s="61"/>
      <c r="DJA644" s="104"/>
      <c r="DJB644" s="60"/>
      <c r="DJC644" s="61"/>
      <c r="DJD644" s="104"/>
      <c r="DJE644" s="60"/>
      <c r="DJF644" s="61"/>
      <c r="DJG644" s="104"/>
      <c r="DJH644" s="60"/>
      <c r="DJI644" s="61"/>
      <c r="DJJ644" s="104"/>
      <c r="DJK644" s="60"/>
      <c r="DJL644" s="61"/>
      <c r="DJM644" s="104"/>
      <c r="DJN644" s="60"/>
      <c r="DJO644" s="61"/>
      <c r="DJP644" s="104"/>
      <c r="DJQ644" s="60"/>
      <c r="DJR644" s="61"/>
      <c r="DJS644" s="104"/>
      <c r="DJT644" s="60"/>
      <c r="DJU644" s="61"/>
      <c r="DJV644" s="104"/>
      <c r="DJW644" s="60"/>
      <c r="DJX644" s="61"/>
      <c r="DJY644" s="104"/>
      <c r="DJZ644" s="60"/>
      <c r="DKA644" s="61"/>
      <c r="DKB644" s="104"/>
      <c r="DKC644" s="60"/>
      <c r="DKD644" s="61"/>
      <c r="DKE644" s="104"/>
      <c r="DKF644" s="60"/>
      <c r="DKG644" s="61"/>
      <c r="DKH644" s="104"/>
      <c r="DKI644" s="60"/>
      <c r="DKJ644" s="61"/>
      <c r="DKK644" s="104"/>
      <c r="DKL644" s="60"/>
      <c r="DKM644" s="61"/>
      <c r="DKN644" s="104"/>
      <c r="DKO644" s="60"/>
      <c r="DKP644" s="61"/>
      <c r="DKQ644" s="104"/>
      <c r="DKR644" s="60"/>
      <c r="DKS644" s="61"/>
      <c r="DKT644" s="104"/>
      <c r="DKU644" s="60"/>
      <c r="DKV644" s="61"/>
      <c r="DKW644" s="104"/>
      <c r="DKX644" s="60"/>
      <c r="DKY644" s="61"/>
      <c r="DKZ644" s="104"/>
      <c r="DLA644" s="60"/>
      <c r="DLB644" s="61"/>
      <c r="DLC644" s="104"/>
      <c r="DLD644" s="60"/>
      <c r="DLE644" s="61"/>
      <c r="DLF644" s="104"/>
      <c r="DLG644" s="60"/>
      <c r="DLH644" s="61"/>
      <c r="DLI644" s="104"/>
      <c r="DLJ644" s="60"/>
      <c r="DLK644" s="61"/>
      <c r="DLL644" s="104"/>
      <c r="DLM644" s="60"/>
      <c r="DLN644" s="61"/>
      <c r="DLO644" s="104"/>
      <c r="DLP644" s="60"/>
      <c r="DLQ644" s="61"/>
      <c r="DLR644" s="104"/>
      <c r="DLS644" s="60"/>
      <c r="DLT644" s="61"/>
      <c r="DLU644" s="104"/>
      <c r="DLV644" s="60"/>
      <c r="DLW644" s="61"/>
      <c r="DLX644" s="104"/>
      <c r="DLY644" s="60"/>
      <c r="DLZ644" s="61"/>
      <c r="DMA644" s="104"/>
      <c r="DMB644" s="60"/>
      <c r="DMC644" s="61"/>
      <c r="DMD644" s="104"/>
      <c r="DME644" s="60"/>
      <c r="DMF644" s="61"/>
      <c r="DMG644" s="104"/>
      <c r="DMH644" s="60"/>
      <c r="DMI644" s="61"/>
      <c r="DMJ644" s="104"/>
      <c r="DMK644" s="60"/>
      <c r="DML644" s="61"/>
      <c r="DMM644" s="104"/>
      <c r="DMN644" s="60"/>
      <c r="DMO644" s="61"/>
      <c r="DMP644" s="104"/>
      <c r="DMQ644" s="60"/>
      <c r="DMR644" s="61"/>
      <c r="DMS644" s="104"/>
      <c r="DMT644" s="60"/>
      <c r="DMU644" s="61"/>
      <c r="DMV644" s="104"/>
      <c r="DMW644" s="60"/>
      <c r="DMX644" s="61"/>
      <c r="DMY644" s="104"/>
      <c r="DMZ644" s="60"/>
      <c r="DNA644" s="61"/>
      <c r="DNB644" s="104"/>
      <c r="DNC644" s="60"/>
      <c r="DND644" s="61"/>
      <c r="DNE644" s="104"/>
      <c r="DNF644" s="60"/>
      <c r="DNG644" s="61"/>
      <c r="DNH644" s="104"/>
      <c r="DNI644" s="60"/>
      <c r="DNJ644" s="61"/>
      <c r="DNK644" s="104"/>
      <c r="DNL644" s="60"/>
      <c r="DNM644" s="61"/>
      <c r="DNN644" s="104"/>
      <c r="DNO644" s="60"/>
      <c r="DNP644" s="61"/>
      <c r="DNQ644" s="104"/>
      <c r="DNR644" s="60"/>
      <c r="DNS644" s="61"/>
      <c r="DNT644" s="104"/>
      <c r="DNU644" s="60"/>
      <c r="DNV644" s="61"/>
      <c r="DNW644" s="104"/>
      <c r="DNX644" s="60"/>
      <c r="DNY644" s="61"/>
      <c r="DNZ644" s="104"/>
      <c r="DOA644" s="60"/>
      <c r="DOB644" s="61"/>
      <c r="DOC644" s="104"/>
      <c r="DOD644" s="60"/>
      <c r="DOE644" s="61"/>
      <c r="DOF644" s="104"/>
      <c r="DOG644" s="60"/>
      <c r="DOH644" s="61"/>
      <c r="DOI644" s="104"/>
      <c r="DOJ644" s="60"/>
      <c r="DOK644" s="61"/>
      <c r="DOL644" s="104"/>
      <c r="DOM644" s="60"/>
      <c r="DON644" s="61"/>
      <c r="DOO644" s="104"/>
      <c r="DOP644" s="60"/>
      <c r="DOQ644" s="61"/>
      <c r="DOR644" s="104"/>
      <c r="DOS644" s="60"/>
      <c r="DOT644" s="61"/>
      <c r="DOU644" s="104"/>
      <c r="DOV644" s="60"/>
      <c r="DOW644" s="61"/>
      <c r="DOX644" s="104"/>
      <c r="DOY644" s="60"/>
      <c r="DOZ644" s="61"/>
      <c r="DPA644" s="104"/>
      <c r="DPB644" s="60"/>
      <c r="DPC644" s="61"/>
      <c r="DPD644" s="104"/>
      <c r="DPE644" s="60"/>
      <c r="DPF644" s="61"/>
      <c r="DPG644" s="104"/>
      <c r="DPH644" s="60"/>
      <c r="DPI644" s="61"/>
      <c r="DPJ644" s="104"/>
      <c r="DPK644" s="60"/>
      <c r="DPL644" s="61"/>
      <c r="DPM644" s="104"/>
      <c r="DPN644" s="60"/>
      <c r="DPO644" s="61"/>
      <c r="DPP644" s="104"/>
      <c r="DPQ644" s="60"/>
      <c r="DPR644" s="61"/>
      <c r="DPS644" s="104"/>
      <c r="DPT644" s="60"/>
      <c r="DPU644" s="61"/>
      <c r="DPV644" s="104"/>
      <c r="DPW644" s="60"/>
      <c r="DPX644" s="61"/>
      <c r="DPY644" s="104"/>
      <c r="DPZ644" s="60"/>
      <c r="DQA644" s="61"/>
      <c r="DQB644" s="104"/>
      <c r="DQC644" s="60"/>
      <c r="DQD644" s="61"/>
      <c r="DQE644" s="104"/>
      <c r="DQF644" s="60"/>
      <c r="DQG644" s="61"/>
      <c r="DQH644" s="104"/>
      <c r="DQI644" s="60"/>
      <c r="DQJ644" s="61"/>
      <c r="DQK644" s="104"/>
      <c r="DQL644" s="60"/>
      <c r="DQM644" s="61"/>
      <c r="DQN644" s="104"/>
      <c r="DQO644" s="60"/>
      <c r="DQP644" s="61"/>
      <c r="DQQ644" s="104"/>
      <c r="DQR644" s="60"/>
      <c r="DQS644" s="61"/>
      <c r="DQT644" s="104"/>
      <c r="DQU644" s="60"/>
      <c r="DQV644" s="61"/>
      <c r="DQW644" s="104"/>
      <c r="DQX644" s="60"/>
      <c r="DQY644" s="61"/>
      <c r="DQZ644" s="104"/>
      <c r="DRA644" s="60"/>
      <c r="DRB644" s="61"/>
      <c r="DRC644" s="104"/>
      <c r="DRD644" s="60"/>
      <c r="DRE644" s="61"/>
      <c r="DRF644" s="104"/>
      <c r="DRG644" s="60"/>
      <c r="DRH644" s="61"/>
      <c r="DRI644" s="104"/>
      <c r="DRJ644" s="60"/>
      <c r="DRK644" s="61"/>
      <c r="DRL644" s="104"/>
      <c r="DRM644" s="60"/>
      <c r="DRN644" s="61"/>
      <c r="DRO644" s="104"/>
      <c r="DRP644" s="60"/>
      <c r="DRQ644" s="61"/>
      <c r="DRR644" s="104"/>
      <c r="DRS644" s="60"/>
      <c r="DRT644" s="61"/>
      <c r="DRU644" s="104"/>
      <c r="DRV644" s="60"/>
      <c r="DRW644" s="61"/>
      <c r="DRX644" s="104"/>
      <c r="DRY644" s="60"/>
      <c r="DRZ644" s="61"/>
      <c r="DSA644" s="104"/>
      <c r="DSB644" s="60"/>
      <c r="DSC644" s="61"/>
      <c r="DSD644" s="104"/>
      <c r="DSE644" s="60"/>
      <c r="DSF644" s="61"/>
      <c r="DSG644" s="104"/>
      <c r="DSH644" s="60"/>
      <c r="DSI644" s="61"/>
      <c r="DSJ644" s="104"/>
      <c r="DSK644" s="60"/>
      <c r="DSL644" s="61"/>
      <c r="DSM644" s="104"/>
      <c r="DSN644" s="60"/>
      <c r="DSO644" s="61"/>
      <c r="DSP644" s="104"/>
      <c r="DSQ644" s="60"/>
      <c r="DSR644" s="61"/>
      <c r="DSS644" s="104"/>
      <c r="DST644" s="60"/>
      <c r="DSU644" s="61"/>
      <c r="DSV644" s="104"/>
      <c r="DSW644" s="60"/>
      <c r="DSX644" s="61"/>
      <c r="DSY644" s="104"/>
      <c r="DSZ644" s="60"/>
      <c r="DTA644" s="61"/>
      <c r="DTB644" s="104"/>
      <c r="DTC644" s="60"/>
      <c r="DTD644" s="61"/>
      <c r="DTE644" s="104"/>
      <c r="DTF644" s="60"/>
      <c r="DTG644" s="61"/>
      <c r="DTH644" s="104"/>
      <c r="DTI644" s="60"/>
      <c r="DTJ644" s="61"/>
      <c r="DTK644" s="104"/>
      <c r="DTL644" s="60"/>
      <c r="DTM644" s="61"/>
      <c r="DTN644" s="104"/>
      <c r="DTO644" s="60"/>
      <c r="DTP644" s="61"/>
      <c r="DTQ644" s="104"/>
      <c r="DTR644" s="60"/>
      <c r="DTS644" s="61"/>
      <c r="DTT644" s="104"/>
      <c r="DTU644" s="60"/>
      <c r="DTV644" s="61"/>
      <c r="DTW644" s="104"/>
      <c r="DTX644" s="60"/>
      <c r="DTY644" s="61"/>
      <c r="DTZ644" s="104"/>
      <c r="DUA644" s="60"/>
      <c r="DUB644" s="61"/>
      <c r="DUC644" s="104"/>
      <c r="DUD644" s="60"/>
      <c r="DUE644" s="61"/>
      <c r="DUF644" s="104"/>
      <c r="DUG644" s="60"/>
      <c r="DUH644" s="61"/>
      <c r="DUI644" s="104"/>
      <c r="DUJ644" s="60"/>
      <c r="DUK644" s="61"/>
      <c r="DUL644" s="104"/>
      <c r="DUM644" s="60"/>
      <c r="DUN644" s="61"/>
      <c r="DUO644" s="104"/>
      <c r="DUP644" s="60"/>
      <c r="DUQ644" s="61"/>
      <c r="DUR644" s="104"/>
      <c r="DUS644" s="60"/>
      <c r="DUT644" s="61"/>
      <c r="DUU644" s="104"/>
      <c r="DUV644" s="60"/>
      <c r="DUW644" s="61"/>
      <c r="DUX644" s="104"/>
      <c r="DUY644" s="60"/>
      <c r="DUZ644" s="61"/>
      <c r="DVA644" s="104"/>
      <c r="DVB644" s="60"/>
      <c r="DVC644" s="61"/>
      <c r="DVD644" s="104"/>
      <c r="DVE644" s="60"/>
      <c r="DVF644" s="61"/>
      <c r="DVG644" s="104"/>
      <c r="DVH644" s="60"/>
      <c r="DVI644" s="61"/>
      <c r="DVJ644" s="104"/>
      <c r="DVK644" s="60"/>
      <c r="DVL644" s="61"/>
      <c r="DVM644" s="104"/>
      <c r="DVN644" s="60"/>
      <c r="DVO644" s="61"/>
      <c r="DVP644" s="104"/>
      <c r="DVQ644" s="60"/>
      <c r="DVR644" s="61"/>
      <c r="DVS644" s="104"/>
      <c r="DVT644" s="60"/>
      <c r="DVU644" s="61"/>
      <c r="DVV644" s="104"/>
      <c r="DVW644" s="60"/>
      <c r="DVX644" s="61"/>
      <c r="DVY644" s="104"/>
      <c r="DVZ644" s="60"/>
      <c r="DWA644" s="61"/>
      <c r="DWB644" s="104"/>
      <c r="DWC644" s="60"/>
      <c r="DWD644" s="61"/>
      <c r="DWE644" s="104"/>
      <c r="DWF644" s="60"/>
      <c r="DWG644" s="61"/>
      <c r="DWH644" s="104"/>
      <c r="DWI644" s="60"/>
      <c r="DWJ644" s="61"/>
      <c r="DWK644" s="104"/>
      <c r="DWL644" s="60"/>
      <c r="DWM644" s="61"/>
      <c r="DWN644" s="104"/>
      <c r="DWO644" s="60"/>
      <c r="DWP644" s="61"/>
      <c r="DWQ644" s="104"/>
      <c r="DWR644" s="60"/>
      <c r="DWS644" s="61"/>
      <c r="DWT644" s="104"/>
      <c r="DWU644" s="60"/>
      <c r="DWV644" s="61"/>
      <c r="DWW644" s="104"/>
      <c r="DWX644" s="60"/>
      <c r="DWY644" s="61"/>
      <c r="DWZ644" s="104"/>
      <c r="DXA644" s="60"/>
      <c r="DXB644" s="61"/>
      <c r="DXC644" s="104"/>
      <c r="DXD644" s="60"/>
      <c r="DXE644" s="61"/>
      <c r="DXF644" s="104"/>
      <c r="DXG644" s="60"/>
      <c r="DXH644" s="61"/>
      <c r="DXI644" s="104"/>
      <c r="DXJ644" s="60"/>
      <c r="DXK644" s="61"/>
      <c r="DXL644" s="104"/>
      <c r="DXM644" s="60"/>
      <c r="DXN644" s="61"/>
      <c r="DXO644" s="104"/>
      <c r="DXP644" s="60"/>
      <c r="DXQ644" s="61"/>
      <c r="DXR644" s="104"/>
      <c r="DXS644" s="60"/>
      <c r="DXT644" s="61"/>
      <c r="DXU644" s="104"/>
      <c r="DXV644" s="60"/>
      <c r="DXW644" s="61"/>
      <c r="DXX644" s="104"/>
      <c r="DXY644" s="60"/>
      <c r="DXZ644" s="61"/>
      <c r="DYA644" s="104"/>
      <c r="DYB644" s="60"/>
      <c r="DYC644" s="61"/>
      <c r="DYD644" s="104"/>
      <c r="DYE644" s="60"/>
      <c r="DYF644" s="61"/>
      <c r="DYG644" s="104"/>
      <c r="DYH644" s="60"/>
      <c r="DYI644" s="61"/>
      <c r="DYJ644" s="104"/>
      <c r="DYK644" s="60"/>
      <c r="DYL644" s="61"/>
      <c r="DYM644" s="104"/>
      <c r="DYN644" s="60"/>
      <c r="DYO644" s="61"/>
      <c r="DYP644" s="104"/>
      <c r="DYQ644" s="60"/>
      <c r="DYR644" s="61"/>
      <c r="DYS644" s="104"/>
      <c r="DYT644" s="60"/>
      <c r="DYU644" s="61"/>
      <c r="DYV644" s="104"/>
      <c r="DYW644" s="60"/>
      <c r="DYX644" s="61"/>
      <c r="DYY644" s="104"/>
      <c r="DYZ644" s="60"/>
      <c r="DZA644" s="61"/>
      <c r="DZB644" s="104"/>
      <c r="DZC644" s="60"/>
      <c r="DZD644" s="61"/>
      <c r="DZE644" s="104"/>
      <c r="DZF644" s="60"/>
      <c r="DZG644" s="61"/>
      <c r="DZH644" s="104"/>
      <c r="DZI644" s="60"/>
      <c r="DZJ644" s="61"/>
      <c r="DZK644" s="104"/>
      <c r="DZL644" s="60"/>
      <c r="DZM644" s="61"/>
      <c r="DZN644" s="104"/>
      <c r="DZO644" s="60"/>
      <c r="DZP644" s="61"/>
      <c r="DZQ644" s="104"/>
      <c r="DZR644" s="60"/>
      <c r="DZS644" s="61"/>
      <c r="DZT644" s="104"/>
      <c r="DZU644" s="60"/>
      <c r="DZV644" s="61"/>
      <c r="DZW644" s="104"/>
      <c r="DZX644" s="60"/>
      <c r="DZY644" s="61"/>
      <c r="DZZ644" s="104"/>
      <c r="EAA644" s="60"/>
      <c r="EAB644" s="61"/>
      <c r="EAC644" s="104"/>
      <c r="EAD644" s="60"/>
      <c r="EAE644" s="61"/>
      <c r="EAF644" s="104"/>
      <c r="EAG644" s="60"/>
      <c r="EAH644" s="61"/>
      <c r="EAI644" s="104"/>
      <c r="EAJ644" s="60"/>
      <c r="EAK644" s="61"/>
      <c r="EAL644" s="104"/>
      <c r="EAM644" s="60"/>
      <c r="EAN644" s="61"/>
      <c r="EAO644" s="104"/>
      <c r="EAP644" s="60"/>
      <c r="EAQ644" s="61"/>
      <c r="EAR644" s="104"/>
      <c r="EAS644" s="60"/>
      <c r="EAT644" s="61"/>
      <c r="EAU644" s="104"/>
      <c r="EAV644" s="60"/>
      <c r="EAW644" s="61"/>
      <c r="EAX644" s="104"/>
      <c r="EAY644" s="60"/>
      <c r="EAZ644" s="61"/>
      <c r="EBA644" s="104"/>
      <c r="EBB644" s="60"/>
      <c r="EBC644" s="61"/>
      <c r="EBD644" s="104"/>
      <c r="EBE644" s="60"/>
      <c r="EBF644" s="61"/>
      <c r="EBG644" s="104"/>
      <c r="EBH644" s="60"/>
      <c r="EBI644" s="61"/>
      <c r="EBJ644" s="104"/>
      <c r="EBK644" s="60"/>
      <c r="EBL644" s="61"/>
      <c r="EBM644" s="104"/>
      <c r="EBN644" s="60"/>
      <c r="EBO644" s="61"/>
      <c r="EBP644" s="104"/>
      <c r="EBQ644" s="60"/>
      <c r="EBR644" s="61"/>
      <c r="EBS644" s="104"/>
      <c r="EBT644" s="60"/>
      <c r="EBU644" s="61"/>
      <c r="EBV644" s="104"/>
      <c r="EBW644" s="60"/>
      <c r="EBX644" s="61"/>
      <c r="EBY644" s="104"/>
      <c r="EBZ644" s="60"/>
      <c r="ECA644" s="61"/>
      <c r="ECB644" s="104"/>
      <c r="ECC644" s="60"/>
      <c r="ECD644" s="61"/>
      <c r="ECE644" s="104"/>
      <c r="ECF644" s="60"/>
      <c r="ECG644" s="61"/>
      <c r="ECH644" s="104"/>
      <c r="ECI644" s="60"/>
      <c r="ECJ644" s="61"/>
      <c r="ECK644" s="104"/>
      <c r="ECL644" s="60"/>
      <c r="ECM644" s="61"/>
      <c r="ECN644" s="104"/>
      <c r="ECO644" s="60"/>
      <c r="ECP644" s="61"/>
      <c r="ECQ644" s="104"/>
      <c r="ECR644" s="60"/>
      <c r="ECS644" s="61"/>
      <c r="ECT644" s="104"/>
      <c r="ECU644" s="60"/>
      <c r="ECV644" s="61"/>
      <c r="ECW644" s="104"/>
      <c r="ECX644" s="60"/>
      <c r="ECY644" s="61"/>
      <c r="ECZ644" s="104"/>
      <c r="EDA644" s="60"/>
      <c r="EDB644" s="61"/>
      <c r="EDC644" s="104"/>
      <c r="EDD644" s="60"/>
      <c r="EDE644" s="61"/>
      <c r="EDF644" s="104"/>
      <c r="EDG644" s="60"/>
      <c r="EDH644" s="61"/>
      <c r="EDI644" s="104"/>
      <c r="EDJ644" s="60"/>
      <c r="EDK644" s="61"/>
      <c r="EDL644" s="104"/>
      <c r="EDM644" s="60"/>
      <c r="EDN644" s="61"/>
      <c r="EDO644" s="104"/>
      <c r="EDP644" s="60"/>
      <c r="EDQ644" s="61"/>
      <c r="EDR644" s="104"/>
      <c r="EDS644" s="60"/>
      <c r="EDT644" s="61"/>
      <c r="EDU644" s="104"/>
      <c r="EDV644" s="60"/>
      <c r="EDW644" s="61"/>
      <c r="EDX644" s="104"/>
      <c r="EDY644" s="60"/>
      <c r="EDZ644" s="61"/>
      <c r="EEA644" s="104"/>
      <c r="EEB644" s="60"/>
      <c r="EEC644" s="61"/>
      <c r="EED644" s="104"/>
      <c r="EEE644" s="60"/>
      <c r="EEF644" s="61"/>
      <c r="EEG644" s="104"/>
      <c r="EEH644" s="60"/>
      <c r="EEI644" s="61"/>
      <c r="EEJ644" s="104"/>
      <c r="EEK644" s="60"/>
      <c r="EEL644" s="61"/>
      <c r="EEM644" s="104"/>
      <c r="EEN644" s="60"/>
      <c r="EEO644" s="61"/>
      <c r="EEP644" s="104"/>
      <c r="EEQ644" s="60"/>
      <c r="EER644" s="61"/>
      <c r="EES644" s="104"/>
      <c r="EET644" s="60"/>
      <c r="EEU644" s="61"/>
      <c r="EEV644" s="104"/>
      <c r="EEW644" s="60"/>
      <c r="EEX644" s="61"/>
      <c r="EEY644" s="104"/>
      <c r="EEZ644" s="60"/>
      <c r="EFA644" s="61"/>
      <c r="EFB644" s="104"/>
      <c r="EFC644" s="60"/>
      <c r="EFD644" s="61"/>
      <c r="EFE644" s="104"/>
      <c r="EFF644" s="60"/>
      <c r="EFG644" s="61"/>
      <c r="EFH644" s="104"/>
      <c r="EFI644" s="60"/>
      <c r="EFJ644" s="61"/>
      <c r="EFK644" s="104"/>
      <c r="EFL644" s="60"/>
      <c r="EFM644" s="61"/>
      <c r="EFN644" s="104"/>
      <c r="EFO644" s="60"/>
      <c r="EFP644" s="61"/>
      <c r="EFQ644" s="104"/>
      <c r="EFR644" s="60"/>
      <c r="EFS644" s="61"/>
      <c r="EFT644" s="104"/>
      <c r="EFU644" s="60"/>
      <c r="EFV644" s="61"/>
      <c r="EFW644" s="104"/>
      <c r="EFX644" s="60"/>
      <c r="EFY644" s="61"/>
      <c r="EFZ644" s="104"/>
      <c r="EGA644" s="60"/>
      <c r="EGB644" s="61"/>
      <c r="EGC644" s="104"/>
      <c r="EGD644" s="60"/>
      <c r="EGE644" s="61"/>
      <c r="EGF644" s="104"/>
      <c r="EGG644" s="60"/>
      <c r="EGH644" s="61"/>
      <c r="EGI644" s="104"/>
      <c r="EGJ644" s="60"/>
      <c r="EGK644" s="61"/>
      <c r="EGL644" s="104"/>
      <c r="EGM644" s="60"/>
      <c r="EGN644" s="61"/>
      <c r="EGO644" s="104"/>
      <c r="EGP644" s="60"/>
      <c r="EGQ644" s="61"/>
      <c r="EGR644" s="104"/>
      <c r="EGS644" s="60"/>
      <c r="EGT644" s="61"/>
      <c r="EGU644" s="104"/>
      <c r="EGV644" s="60"/>
      <c r="EGW644" s="61"/>
      <c r="EGX644" s="104"/>
      <c r="EGY644" s="60"/>
      <c r="EGZ644" s="61"/>
      <c r="EHA644" s="104"/>
      <c r="EHB644" s="60"/>
      <c r="EHC644" s="61"/>
      <c r="EHD644" s="104"/>
      <c r="EHE644" s="60"/>
      <c r="EHF644" s="61"/>
      <c r="EHG644" s="104"/>
      <c r="EHH644" s="60"/>
      <c r="EHI644" s="61"/>
      <c r="EHJ644" s="104"/>
      <c r="EHK644" s="60"/>
      <c r="EHL644" s="61"/>
      <c r="EHM644" s="104"/>
      <c r="EHN644" s="60"/>
      <c r="EHO644" s="61"/>
      <c r="EHP644" s="104"/>
      <c r="EHQ644" s="60"/>
      <c r="EHR644" s="61"/>
      <c r="EHS644" s="104"/>
      <c r="EHT644" s="60"/>
      <c r="EHU644" s="61"/>
      <c r="EHV644" s="104"/>
      <c r="EHW644" s="60"/>
      <c r="EHX644" s="61"/>
      <c r="EHY644" s="104"/>
      <c r="EHZ644" s="60"/>
      <c r="EIA644" s="61"/>
      <c r="EIB644" s="104"/>
      <c r="EIC644" s="60"/>
      <c r="EID644" s="61"/>
      <c r="EIE644" s="104"/>
      <c r="EIF644" s="60"/>
      <c r="EIG644" s="61"/>
      <c r="EIH644" s="104"/>
      <c r="EII644" s="60"/>
      <c r="EIJ644" s="61"/>
      <c r="EIK644" s="104"/>
      <c r="EIL644" s="60"/>
      <c r="EIM644" s="61"/>
      <c r="EIN644" s="104"/>
      <c r="EIO644" s="60"/>
      <c r="EIP644" s="61"/>
      <c r="EIQ644" s="104"/>
      <c r="EIR644" s="60"/>
      <c r="EIS644" s="61"/>
      <c r="EIT644" s="104"/>
      <c r="EIU644" s="60"/>
      <c r="EIV644" s="61"/>
      <c r="EIW644" s="104"/>
      <c r="EIX644" s="60"/>
      <c r="EIY644" s="61"/>
      <c r="EIZ644" s="104"/>
      <c r="EJA644" s="60"/>
      <c r="EJB644" s="61"/>
      <c r="EJC644" s="104"/>
      <c r="EJD644" s="60"/>
      <c r="EJE644" s="61"/>
      <c r="EJF644" s="104"/>
      <c r="EJG644" s="60"/>
      <c r="EJH644" s="61"/>
      <c r="EJI644" s="104"/>
      <c r="EJJ644" s="60"/>
      <c r="EJK644" s="61"/>
      <c r="EJL644" s="104"/>
      <c r="EJM644" s="60"/>
      <c r="EJN644" s="61"/>
      <c r="EJO644" s="104"/>
      <c r="EJP644" s="60"/>
      <c r="EJQ644" s="61"/>
      <c r="EJR644" s="104"/>
      <c r="EJS644" s="60"/>
      <c r="EJT644" s="61"/>
      <c r="EJU644" s="104"/>
      <c r="EJV644" s="60"/>
      <c r="EJW644" s="61"/>
      <c r="EJX644" s="104"/>
      <c r="EJY644" s="60"/>
      <c r="EJZ644" s="61"/>
      <c r="EKA644" s="104"/>
      <c r="EKB644" s="60"/>
      <c r="EKC644" s="61"/>
      <c r="EKD644" s="104"/>
      <c r="EKE644" s="60"/>
      <c r="EKF644" s="61"/>
      <c r="EKG644" s="104"/>
      <c r="EKH644" s="60"/>
      <c r="EKI644" s="61"/>
      <c r="EKJ644" s="104"/>
      <c r="EKK644" s="60"/>
      <c r="EKL644" s="61"/>
      <c r="EKM644" s="104"/>
      <c r="EKN644" s="60"/>
      <c r="EKO644" s="61"/>
      <c r="EKP644" s="104"/>
      <c r="EKQ644" s="60"/>
      <c r="EKR644" s="61"/>
      <c r="EKS644" s="104"/>
      <c r="EKT644" s="60"/>
      <c r="EKU644" s="61"/>
      <c r="EKV644" s="104"/>
      <c r="EKW644" s="60"/>
      <c r="EKX644" s="61"/>
      <c r="EKY644" s="104"/>
      <c r="EKZ644" s="60"/>
      <c r="ELA644" s="61"/>
      <c r="ELB644" s="104"/>
      <c r="ELC644" s="60"/>
      <c r="ELD644" s="61"/>
      <c r="ELE644" s="104"/>
      <c r="ELF644" s="60"/>
      <c r="ELG644" s="61"/>
      <c r="ELH644" s="104"/>
      <c r="ELI644" s="60"/>
      <c r="ELJ644" s="61"/>
      <c r="ELK644" s="104"/>
      <c r="ELL644" s="60"/>
      <c r="ELM644" s="61"/>
      <c r="ELN644" s="104"/>
      <c r="ELO644" s="60"/>
      <c r="ELP644" s="61"/>
      <c r="ELQ644" s="104"/>
      <c r="ELR644" s="60"/>
      <c r="ELS644" s="61"/>
      <c r="ELT644" s="104"/>
      <c r="ELU644" s="60"/>
      <c r="ELV644" s="61"/>
      <c r="ELW644" s="104"/>
      <c r="ELX644" s="60"/>
      <c r="ELY644" s="61"/>
      <c r="ELZ644" s="104"/>
      <c r="EMA644" s="60"/>
      <c r="EMB644" s="61"/>
      <c r="EMC644" s="104"/>
      <c r="EMD644" s="60"/>
      <c r="EME644" s="61"/>
      <c r="EMF644" s="104"/>
      <c r="EMG644" s="60"/>
      <c r="EMH644" s="61"/>
      <c r="EMI644" s="104"/>
      <c r="EMJ644" s="60"/>
      <c r="EMK644" s="61"/>
      <c r="EML644" s="104"/>
      <c r="EMM644" s="60"/>
      <c r="EMN644" s="61"/>
      <c r="EMO644" s="104"/>
      <c r="EMP644" s="60"/>
      <c r="EMQ644" s="61"/>
      <c r="EMR644" s="104"/>
      <c r="EMS644" s="60"/>
      <c r="EMT644" s="61"/>
      <c r="EMU644" s="104"/>
      <c r="EMV644" s="60"/>
      <c r="EMW644" s="61"/>
      <c r="EMX644" s="104"/>
      <c r="EMY644" s="60"/>
      <c r="EMZ644" s="61"/>
      <c r="ENA644" s="104"/>
      <c r="ENB644" s="60"/>
      <c r="ENC644" s="61"/>
      <c r="END644" s="104"/>
      <c r="ENE644" s="60"/>
      <c r="ENF644" s="61"/>
      <c r="ENG644" s="104"/>
      <c r="ENH644" s="60"/>
      <c r="ENI644" s="61"/>
      <c r="ENJ644" s="104"/>
      <c r="ENK644" s="60"/>
      <c r="ENL644" s="61"/>
      <c r="ENM644" s="104"/>
      <c r="ENN644" s="60"/>
      <c r="ENO644" s="61"/>
      <c r="ENP644" s="104"/>
      <c r="ENQ644" s="60"/>
      <c r="ENR644" s="61"/>
      <c r="ENS644" s="104"/>
      <c r="ENT644" s="60"/>
      <c r="ENU644" s="61"/>
      <c r="ENV644" s="104"/>
      <c r="ENW644" s="60"/>
      <c r="ENX644" s="61"/>
      <c r="ENY644" s="104"/>
      <c r="ENZ644" s="60"/>
      <c r="EOA644" s="61"/>
      <c r="EOB644" s="104"/>
      <c r="EOC644" s="60"/>
      <c r="EOD644" s="61"/>
      <c r="EOE644" s="104"/>
      <c r="EOF644" s="60"/>
      <c r="EOG644" s="61"/>
      <c r="EOH644" s="104"/>
      <c r="EOI644" s="60"/>
      <c r="EOJ644" s="61"/>
      <c r="EOK644" s="104"/>
      <c r="EOL644" s="60"/>
      <c r="EOM644" s="61"/>
      <c r="EON644" s="104"/>
      <c r="EOO644" s="60"/>
      <c r="EOP644" s="61"/>
      <c r="EOQ644" s="104"/>
      <c r="EOR644" s="60"/>
      <c r="EOS644" s="61"/>
      <c r="EOT644" s="104"/>
      <c r="EOU644" s="60"/>
      <c r="EOV644" s="61"/>
      <c r="EOW644" s="104"/>
      <c r="EOX644" s="60"/>
      <c r="EOY644" s="61"/>
      <c r="EOZ644" s="104"/>
      <c r="EPA644" s="60"/>
      <c r="EPB644" s="61"/>
      <c r="EPC644" s="104"/>
      <c r="EPD644" s="60"/>
      <c r="EPE644" s="61"/>
      <c r="EPF644" s="104"/>
      <c r="EPG644" s="60"/>
      <c r="EPH644" s="61"/>
      <c r="EPI644" s="104"/>
      <c r="EPJ644" s="60"/>
      <c r="EPK644" s="61"/>
      <c r="EPL644" s="104"/>
      <c r="EPM644" s="60"/>
      <c r="EPN644" s="61"/>
      <c r="EPO644" s="104"/>
      <c r="EPP644" s="60"/>
      <c r="EPQ644" s="61"/>
      <c r="EPR644" s="104"/>
      <c r="EPS644" s="60"/>
      <c r="EPT644" s="61"/>
      <c r="EPU644" s="104"/>
      <c r="EPV644" s="60"/>
      <c r="EPW644" s="61"/>
      <c r="EPX644" s="104"/>
      <c r="EPY644" s="60"/>
      <c r="EPZ644" s="61"/>
      <c r="EQA644" s="104"/>
      <c r="EQB644" s="60"/>
      <c r="EQC644" s="61"/>
      <c r="EQD644" s="104"/>
      <c r="EQE644" s="60"/>
      <c r="EQF644" s="61"/>
      <c r="EQG644" s="104"/>
      <c r="EQH644" s="60"/>
      <c r="EQI644" s="61"/>
      <c r="EQJ644" s="104"/>
      <c r="EQK644" s="60"/>
      <c r="EQL644" s="61"/>
      <c r="EQM644" s="104"/>
      <c r="EQN644" s="60"/>
      <c r="EQO644" s="61"/>
      <c r="EQP644" s="104"/>
      <c r="EQQ644" s="60"/>
      <c r="EQR644" s="61"/>
      <c r="EQS644" s="104"/>
      <c r="EQT644" s="60"/>
      <c r="EQU644" s="61"/>
      <c r="EQV644" s="104"/>
      <c r="EQW644" s="60"/>
      <c r="EQX644" s="61"/>
      <c r="EQY644" s="104"/>
      <c r="EQZ644" s="60"/>
      <c r="ERA644" s="61"/>
      <c r="ERB644" s="104"/>
      <c r="ERC644" s="60"/>
      <c r="ERD644" s="61"/>
      <c r="ERE644" s="104"/>
      <c r="ERF644" s="60"/>
      <c r="ERG644" s="61"/>
      <c r="ERH644" s="104"/>
      <c r="ERI644" s="60"/>
      <c r="ERJ644" s="61"/>
      <c r="ERK644" s="104"/>
      <c r="ERL644" s="60"/>
      <c r="ERM644" s="61"/>
      <c r="ERN644" s="104"/>
      <c r="ERO644" s="60"/>
      <c r="ERP644" s="61"/>
      <c r="ERQ644" s="104"/>
      <c r="ERR644" s="60"/>
      <c r="ERS644" s="61"/>
      <c r="ERT644" s="104"/>
      <c r="ERU644" s="60"/>
      <c r="ERV644" s="61"/>
      <c r="ERW644" s="104"/>
      <c r="ERX644" s="60"/>
      <c r="ERY644" s="61"/>
      <c r="ERZ644" s="104"/>
      <c r="ESA644" s="60"/>
      <c r="ESB644" s="61"/>
      <c r="ESC644" s="104"/>
      <c r="ESD644" s="60"/>
      <c r="ESE644" s="61"/>
      <c r="ESF644" s="104"/>
      <c r="ESG644" s="60"/>
      <c r="ESH644" s="61"/>
      <c r="ESI644" s="104"/>
      <c r="ESJ644" s="60"/>
      <c r="ESK644" s="61"/>
      <c r="ESL644" s="104"/>
      <c r="ESM644" s="60"/>
      <c r="ESN644" s="61"/>
      <c r="ESO644" s="104"/>
      <c r="ESP644" s="60"/>
      <c r="ESQ644" s="61"/>
      <c r="ESR644" s="104"/>
      <c r="ESS644" s="60"/>
      <c r="EST644" s="61"/>
      <c r="ESU644" s="104"/>
      <c r="ESV644" s="60"/>
      <c r="ESW644" s="61"/>
      <c r="ESX644" s="104"/>
      <c r="ESY644" s="60"/>
      <c r="ESZ644" s="61"/>
      <c r="ETA644" s="104"/>
      <c r="ETB644" s="60"/>
      <c r="ETC644" s="61"/>
      <c r="ETD644" s="104"/>
      <c r="ETE644" s="60"/>
      <c r="ETF644" s="61"/>
      <c r="ETG644" s="104"/>
      <c r="ETH644" s="60"/>
      <c r="ETI644" s="61"/>
      <c r="ETJ644" s="104"/>
      <c r="ETK644" s="60"/>
      <c r="ETL644" s="61"/>
      <c r="ETM644" s="104"/>
      <c r="ETN644" s="60"/>
      <c r="ETO644" s="61"/>
      <c r="ETP644" s="104"/>
      <c r="ETQ644" s="60"/>
      <c r="ETR644" s="61"/>
      <c r="ETS644" s="104"/>
      <c r="ETT644" s="60"/>
      <c r="ETU644" s="61"/>
      <c r="ETV644" s="104"/>
      <c r="ETW644" s="60"/>
      <c r="ETX644" s="61"/>
      <c r="ETY644" s="104"/>
      <c r="ETZ644" s="60"/>
      <c r="EUA644" s="61"/>
      <c r="EUB644" s="104"/>
      <c r="EUC644" s="60"/>
      <c r="EUD644" s="61"/>
      <c r="EUE644" s="104"/>
      <c r="EUF644" s="60"/>
      <c r="EUG644" s="61"/>
      <c r="EUH644" s="104"/>
      <c r="EUI644" s="60"/>
      <c r="EUJ644" s="61"/>
      <c r="EUK644" s="104"/>
      <c r="EUL644" s="60"/>
      <c r="EUM644" s="61"/>
      <c r="EUN644" s="104"/>
      <c r="EUO644" s="60"/>
      <c r="EUP644" s="61"/>
      <c r="EUQ644" s="104"/>
      <c r="EUR644" s="60"/>
      <c r="EUS644" s="61"/>
      <c r="EUT644" s="104"/>
      <c r="EUU644" s="60"/>
      <c r="EUV644" s="61"/>
      <c r="EUW644" s="104"/>
      <c r="EUX644" s="60"/>
      <c r="EUY644" s="61"/>
      <c r="EUZ644" s="104"/>
      <c r="EVA644" s="60"/>
      <c r="EVB644" s="61"/>
      <c r="EVC644" s="104"/>
      <c r="EVD644" s="60"/>
      <c r="EVE644" s="61"/>
      <c r="EVF644" s="104"/>
      <c r="EVG644" s="60"/>
      <c r="EVH644" s="61"/>
      <c r="EVI644" s="104"/>
      <c r="EVJ644" s="60"/>
      <c r="EVK644" s="61"/>
      <c r="EVL644" s="104"/>
      <c r="EVM644" s="60"/>
      <c r="EVN644" s="61"/>
      <c r="EVO644" s="104"/>
      <c r="EVP644" s="60"/>
      <c r="EVQ644" s="61"/>
      <c r="EVR644" s="104"/>
      <c r="EVS644" s="60"/>
      <c r="EVT644" s="61"/>
      <c r="EVU644" s="104"/>
      <c r="EVV644" s="60"/>
      <c r="EVW644" s="61"/>
      <c r="EVX644" s="104"/>
      <c r="EVY644" s="60"/>
      <c r="EVZ644" s="61"/>
      <c r="EWA644" s="104"/>
      <c r="EWB644" s="60"/>
      <c r="EWC644" s="61"/>
      <c r="EWD644" s="104"/>
      <c r="EWE644" s="60"/>
      <c r="EWF644" s="61"/>
      <c r="EWG644" s="104"/>
      <c r="EWH644" s="60"/>
      <c r="EWI644" s="61"/>
      <c r="EWJ644" s="104"/>
      <c r="EWK644" s="60"/>
      <c r="EWL644" s="61"/>
      <c r="EWM644" s="104"/>
      <c r="EWN644" s="60"/>
      <c r="EWO644" s="61"/>
      <c r="EWP644" s="104"/>
      <c r="EWQ644" s="60"/>
      <c r="EWR644" s="61"/>
      <c r="EWS644" s="104"/>
      <c r="EWT644" s="60"/>
      <c r="EWU644" s="61"/>
      <c r="EWV644" s="104"/>
      <c r="EWW644" s="60"/>
      <c r="EWX644" s="61"/>
      <c r="EWY644" s="104"/>
      <c r="EWZ644" s="60"/>
      <c r="EXA644" s="61"/>
      <c r="EXB644" s="104"/>
      <c r="EXC644" s="60"/>
      <c r="EXD644" s="61"/>
      <c r="EXE644" s="104"/>
      <c r="EXF644" s="60"/>
      <c r="EXG644" s="61"/>
      <c r="EXH644" s="104"/>
      <c r="EXI644" s="60"/>
      <c r="EXJ644" s="61"/>
      <c r="EXK644" s="104"/>
      <c r="EXL644" s="60"/>
      <c r="EXM644" s="61"/>
      <c r="EXN644" s="104"/>
      <c r="EXO644" s="60"/>
      <c r="EXP644" s="61"/>
      <c r="EXQ644" s="104"/>
      <c r="EXR644" s="60"/>
      <c r="EXS644" s="61"/>
      <c r="EXT644" s="104"/>
      <c r="EXU644" s="60"/>
      <c r="EXV644" s="61"/>
      <c r="EXW644" s="104"/>
      <c r="EXX644" s="60"/>
      <c r="EXY644" s="61"/>
      <c r="EXZ644" s="104"/>
      <c r="EYA644" s="60"/>
      <c r="EYB644" s="61"/>
      <c r="EYC644" s="104"/>
      <c r="EYD644" s="60"/>
      <c r="EYE644" s="61"/>
      <c r="EYF644" s="104"/>
      <c r="EYG644" s="60"/>
      <c r="EYH644" s="61"/>
      <c r="EYI644" s="104"/>
      <c r="EYJ644" s="60"/>
      <c r="EYK644" s="61"/>
      <c r="EYL644" s="104"/>
      <c r="EYM644" s="60"/>
      <c r="EYN644" s="61"/>
      <c r="EYO644" s="104"/>
      <c r="EYP644" s="60"/>
      <c r="EYQ644" s="61"/>
      <c r="EYR644" s="104"/>
      <c r="EYS644" s="60"/>
      <c r="EYT644" s="61"/>
      <c r="EYU644" s="104"/>
      <c r="EYV644" s="60"/>
      <c r="EYW644" s="61"/>
      <c r="EYX644" s="104"/>
      <c r="EYY644" s="60"/>
      <c r="EYZ644" s="61"/>
      <c r="EZA644" s="104"/>
      <c r="EZB644" s="60"/>
      <c r="EZC644" s="61"/>
      <c r="EZD644" s="104"/>
      <c r="EZE644" s="60"/>
      <c r="EZF644" s="61"/>
      <c r="EZG644" s="104"/>
      <c r="EZH644" s="60"/>
      <c r="EZI644" s="61"/>
      <c r="EZJ644" s="104"/>
      <c r="EZK644" s="60"/>
      <c r="EZL644" s="61"/>
      <c r="EZM644" s="104"/>
      <c r="EZN644" s="60"/>
      <c r="EZO644" s="61"/>
      <c r="EZP644" s="104"/>
      <c r="EZQ644" s="60"/>
      <c r="EZR644" s="61"/>
      <c r="EZS644" s="104"/>
      <c r="EZT644" s="60"/>
      <c r="EZU644" s="61"/>
      <c r="EZV644" s="104"/>
      <c r="EZW644" s="60"/>
      <c r="EZX644" s="61"/>
      <c r="EZY644" s="104"/>
      <c r="EZZ644" s="60"/>
      <c r="FAA644" s="61"/>
      <c r="FAB644" s="104"/>
      <c r="FAC644" s="60"/>
      <c r="FAD644" s="61"/>
      <c r="FAE644" s="104"/>
      <c r="FAF644" s="60"/>
      <c r="FAG644" s="61"/>
      <c r="FAH644" s="104"/>
      <c r="FAI644" s="60"/>
      <c r="FAJ644" s="61"/>
      <c r="FAK644" s="104"/>
      <c r="FAL644" s="60"/>
      <c r="FAM644" s="61"/>
      <c r="FAN644" s="104"/>
      <c r="FAO644" s="60"/>
      <c r="FAP644" s="61"/>
      <c r="FAQ644" s="104"/>
      <c r="FAR644" s="60"/>
      <c r="FAS644" s="61"/>
      <c r="FAT644" s="104"/>
      <c r="FAU644" s="60"/>
      <c r="FAV644" s="61"/>
      <c r="FAW644" s="104"/>
      <c r="FAX644" s="60"/>
      <c r="FAY644" s="61"/>
      <c r="FAZ644" s="104"/>
      <c r="FBA644" s="60"/>
      <c r="FBB644" s="61"/>
      <c r="FBC644" s="104"/>
      <c r="FBD644" s="60"/>
      <c r="FBE644" s="61"/>
      <c r="FBF644" s="104"/>
      <c r="FBG644" s="60"/>
      <c r="FBH644" s="61"/>
      <c r="FBI644" s="104"/>
      <c r="FBJ644" s="60"/>
      <c r="FBK644" s="61"/>
      <c r="FBL644" s="104"/>
      <c r="FBM644" s="60"/>
      <c r="FBN644" s="61"/>
      <c r="FBO644" s="104"/>
      <c r="FBP644" s="60"/>
      <c r="FBQ644" s="61"/>
      <c r="FBR644" s="104"/>
      <c r="FBS644" s="60"/>
      <c r="FBT644" s="61"/>
      <c r="FBU644" s="104"/>
      <c r="FBV644" s="60"/>
      <c r="FBW644" s="61"/>
      <c r="FBX644" s="104"/>
      <c r="FBY644" s="60"/>
      <c r="FBZ644" s="61"/>
      <c r="FCA644" s="104"/>
      <c r="FCB644" s="60"/>
      <c r="FCC644" s="61"/>
      <c r="FCD644" s="104"/>
      <c r="FCE644" s="60"/>
      <c r="FCF644" s="61"/>
      <c r="FCG644" s="104"/>
      <c r="FCH644" s="60"/>
      <c r="FCI644" s="61"/>
      <c r="FCJ644" s="104"/>
      <c r="FCK644" s="60"/>
      <c r="FCL644" s="61"/>
      <c r="FCM644" s="104"/>
      <c r="FCN644" s="60"/>
      <c r="FCO644" s="61"/>
      <c r="FCP644" s="104"/>
      <c r="FCQ644" s="60"/>
      <c r="FCR644" s="61"/>
      <c r="FCS644" s="104"/>
      <c r="FCT644" s="60"/>
      <c r="FCU644" s="61"/>
      <c r="FCV644" s="104"/>
      <c r="FCW644" s="60"/>
      <c r="FCX644" s="61"/>
      <c r="FCY644" s="104"/>
      <c r="FCZ644" s="60"/>
      <c r="FDA644" s="61"/>
      <c r="FDB644" s="104"/>
      <c r="FDC644" s="60"/>
      <c r="FDD644" s="61"/>
      <c r="FDE644" s="104"/>
      <c r="FDF644" s="60"/>
      <c r="FDG644" s="61"/>
      <c r="FDH644" s="104"/>
      <c r="FDI644" s="60"/>
      <c r="FDJ644" s="61"/>
      <c r="FDK644" s="104"/>
      <c r="FDL644" s="60"/>
      <c r="FDM644" s="61"/>
      <c r="FDN644" s="104"/>
      <c r="FDO644" s="60"/>
      <c r="FDP644" s="61"/>
      <c r="FDQ644" s="104"/>
      <c r="FDR644" s="60"/>
      <c r="FDS644" s="61"/>
      <c r="FDT644" s="104"/>
      <c r="FDU644" s="60"/>
      <c r="FDV644" s="61"/>
      <c r="FDW644" s="104"/>
      <c r="FDX644" s="60"/>
      <c r="FDY644" s="61"/>
      <c r="FDZ644" s="104"/>
      <c r="FEA644" s="60"/>
      <c r="FEB644" s="61"/>
      <c r="FEC644" s="104"/>
      <c r="FED644" s="60"/>
      <c r="FEE644" s="61"/>
      <c r="FEF644" s="104"/>
      <c r="FEG644" s="60"/>
      <c r="FEH644" s="61"/>
      <c r="FEI644" s="104"/>
      <c r="FEJ644" s="60"/>
      <c r="FEK644" s="61"/>
      <c r="FEL644" s="104"/>
      <c r="FEM644" s="60"/>
      <c r="FEN644" s="61"/>
      <c r="FEO644" s="104"/>
      <c r="FEP644" s="60"/>
      <c r="FEQ644" s="61"/>
      <c r="FER644" s="104"/>
      <c r="FES644" s="60"/>
      <c r="FET644" s="61"/>
      <c r="FEU644" s="104"/>
      <c r="FEV644" s="60"/>
      <c r="FEW644" s="61"/>
      <c r="FEX644" s="104"/>
      <c r="FEY644" s="60"/>
      <c r="FEZ644" s="61"/>
      <c r="FFA644" s="104"/>
      <c r="FFB644" s="60"/>
      <c r="FFC644" s="61"/>
      <c r="FFD644" s="104"/>
      <c r="FFE644" s="60"/>
      <c r="FFF644" s="61"/>
      <c r="FFG644" s="104"/>
      <c r="FFH644" s="60"/>
      <c r="FFI644" s="61"/>
      <c r="FFJ644" s="104"/>
      <c r="FFK644" s="60"/>
      <c r="FFL644" s="61"/>
      <c r="FFM644" s="104"/>
      <c r="FFN644" s="60"/>
      <c r="FFO644" s="61"/>
      <c r="FFP644" s="104"/>
      <c r="FFQ644" s="60"/>
      <c r="FFR644" s="61"/>
      <c r="FFS644" s="104"/>
      <c r="FFT644" s="60"/>
      <c r="FFU644" s="61"/>
      <c r="FFV644" s="104"/>
      <c r="FFW644" s="60"/>
      <c r="FFX644" s="61"/>
      <c r="FFY644" s="104"/>
      <c r="FFZ644" s="60"/>
      <c r="FGA644" s="61"/>
      <c r="FGB644" s="104"/>
      <c r="FGC644" s="60"/>
      <c r="FGD644" s="61"/>
      <c r="FGE644" s="104"/>
      <c r="FGF644" s="60"/>
      <c r="FGG644" s="61"/>
      <c r="FGH644" s="104"/>
      <c r="FGI644" s="60"/>
      <c r="FGJ644" s="61"/>
      <c r="FGK644" s="104"/>
      <c r="FGL644" s="60"/>
      <c r="FGM644" s="61"/>
      <c r="FGN644" s="104"/>
      <c r="FGO644" s="60"/>
      <c r="FGP644" s="61"/>
      <c r="FGQ644" s="104"/>
      <c r="FGR644" s="60"/>
      <c r="FGS644" s="61"/>
      <c r="FGT644" s="104"/>
      <c r="FGU644" s="60"/>
      <c r="FGV644" s="61"/>
      <c r="FGW644" s="104"/>
      <c r="FGX644" s="60"/>
      <c r="FGY644" s="61"/>
      <c r="FGZ644" s="104"/>
      <c r="FHA644" s="60"/>
      <c r="FHB644" s="61"/>
      <c r="FHC644" s="104"/>
      <c r="FHD644" s="60"/>
      <c r="FHE644" s="61"/>
      <c r="FHF644" s="104"/>
      <c r="FHG644" s="60"/>
      <c r="FHH644" s="61"/>
      <c r="FHI644" s="104"/>
      <c r="FHJ644" s="60"/>
      <c r="FHK644" s="61"/>
      <c r="FHL644" s="104"/>
      <c r="FHM644" s="60"/>
      <c r="FHN644" s="61"/>
      <c r="FHO644" s="104"/>
      <c r="FHP644" s="60"/>
      <c r="FHQ644" s="61"/>
      <c r="FHR644" s="104"/>
      <c r="FHS644" s="60"/>
      <c r="FHT644" s="61"/>
      <c r="FHU644" s="104"/>
      <c r="FHV644" s="60"/>
      <c r="FHW644" s="61"/>
      <c r="FHX644" s="104"/>
      <c r="FHY644" s="60"/>
      <c r="FHZ644" s="61"/>
      <c r="FIA644" s="104"/>
      <c r="FIB644" s="60"/>
      <c r="FIC644" s="61"/>
      <c r="FID644" s="104"/>
      <c r="FIE644" s="60"/>
      <c r="FIF644" s="61"/>
      <c r="FIG644" s="104"/>
      <c r="FIH644" s="60"/>
      <c r="FII644" s="61"/>
      <c r="FIJ644" s="104"/>
      <c r="FIK644" s="60"/>
      <c r="FIL644" s="61"/>
      <c r="FIM644" s="104"/>
      <c r="FIN644" s="60"/>
      <c r="FIO644" s="61"/>
      <c r="FIP644" s="104"/>
      <c r="FIQ644" s="60"/>
      <c r="FIR644" s="61"/>
      <c r="FIS644" s="104"/>
      <c r="FIT644" s="60"/>
      <c r="FIU644" s="61"/>
      <c r="FIV644" s="104"/>
      <c r="FIW644" s="60"/>
      <c r="FIX644" s="61"/>
      <c r="FIY644" s="104"/>
      <c r="FIZ644" s="60"/>
      <c r="FJA644" s="61"/>
      <c r="FJB644" s="104"/>
      <c r="FJC644" s="60"/>
      <c r="FJD644" s="61"/>
      <c r="FJE644" s="104"/>
      <c r="FJF644" s="60"/>
      <c r="FJG644" s="61"/>
      <c r="FJH644" s="104"/>
      <c r="FJI644" s="60"/>
      <c r="FJJ644" s="61"/>
      <c r="FJK644" s="104"/>
      <c r="FJL644" s="60"/>
      <c r="FJM644" s="61"/>
      <c r="FJN644" s="104"/>
      <c r="FJO644" s="60"/>
      <c r="FJP644" s="61"/>
      <c r="FJQ644" s="104"/>
      <c r="FJR644" s="60"/>
      <c r="FJS644" s="61"/>
      <c r="FJT644" s="104"/>
      <c r="FJU644" s="60"/>
      <c r="FJV644" s="61"/>
      <c r="FJW644" s="104"/>
      <c r="FJX644" s="60"/>
      <c r="FJY644" s="61"/>
      <c r="FJZ644" s="104"/>
      <c r="FKA644" s="60"/>
      <c r="FKB644" s="61"/>
      <c r="FKC644" s="104"/>
      <c r="FKD644" s="60"/>
      <c r="FKE644" s="61"/>
      <c r="FKF644" s="104"/>
      <c r="FKG644" s="60"/>
      <c r="FKH644" s="61"/>
      <c r="FKI644" s="104"/>
      <c r="FKJ644" s="60"/>
      <c r="FKK644" s="61"/>
      <c r="FKL644" s="104"/>
      <c r="FKM644" s="60"/>
      <c r="FKN644" s="61"/>
      <c r="FKO644" s="104"/>
      <c r="FKP644" s="60"/>
      <c r="FKQ644" s="61"/>
      <c r="FKR644" s="104"/>
      <c r="FKS644" s="60"/>
      <c r="FKT644" s="61"/>
      <c r="FKU644" s="104"/>
      <c r="FKV644" s="60"/>
      <c r="FKW644" s="61"/>
      <c r="FKX644" s="104"/>
      <c r="FKY644" s="60"/>
      <c r="FKZ644" s="61"/>
      <c r="FLA644" s="104"/>
      <c r="FLB644" s="60"/>
      <c r="FLC644" s="61"/>
      <c r="FLD644" s="104"/>
      <c r="FLE644" s="60"/>
      <c r="FLF644" s="61"/>
      <c r="FLG644" s="104"/>
      <c r="FLH644" s="60"/>
      <c r="FLI644" s="61"/>
      <c r="FLJ644" s="104"/>
      <c r="FLK644" s="60"/>
      <c r="FLL644" s="61"/>
      <c r="FLM644" s="104"/>
      <c r="FLN644" s="60"/>
      <c r="FLO644" s="61"/>
      <c r="FLP644" s="104"/>
      <c r="FLQ644" s="60"/>
      <c r="FLR644" s="61"/>
      <c r="FLS644" s="104"/>
      <c r="FLT644" s="60"/>
      <c r="FLU644" s="61"/>
      <c r="FLV644" s="104"/>
      <c r="FLW644" s="60"/>
      <c r="FLX644" s="61"/>
      <c r="FLY644" s="104"/>
      <c r="FLZ644" s="60"/>
      <c r="FMA644" s="61"/>
      <c r="FMB644" s="104"/>
      <c r="FMC644" s="60"/>
      <c r="FMD644" s="61"/>
      <c r="FME644" s="104"/>
      <c r="FMF644" s="60"/>
      <c r="FMG644" s="61"/>
      <c r="FMH644" s="104"/>
      <c r="FMI644" s="60"/>
      <c r="FMJ644" s="61"/>
      <c r="FMK644" s="104"/>
      <c r="FML644" s="60"/>
      <c r="FMM644" s="61"/>
      <c r="FMN644" s="104"/>
      <c r="FMO644" s="60"/>
      <c r="FMP644" s="61"/>
      <c r="FMQ644" s="104"/>
      <c r="FMR644" s="60"/>
      <c r="FMS644" s="61"/>
      <c r="FMT644" s="104"/>
      <c r="FMU644" s="60"/>
      <c r="FMV644" s="61"/>
      <c r="FMW644" s="104"/>
      <c r="FMX644" s="60"/>
      <c r="FMY644" s="61"/>
      <c r="FMZ644" s="104"/>
      <c r="FNA644" s="60"/>
      <c r="FNB644" s="61"/>
      <c r="FNC644" s="104"/>
      <c r="FND644" s="60"/>
      <c r="FNE644" s="61"/>
      <c r="FNF644" s="104"/>
      <c r="FNG644" s="60"/>
      <c r="FNH644" s="61"/>
      <c r="FNI644" s="104"/>
      <c r="FNJ644" s="60"/>
      <c r="FNK644" s="61"/>
      <c r="FNL644" s="104"/>
      <c r="FNM644" s="60"/>
      <c r="FNN644" s="61"/>
      <c r="FNO644" s="104"/>
      <c r="FNP644" s="60"/>
      <c r="FNQ644" s="61"/>
      <c r="FNR644" s="104"/>
      <c r="FNS644" s="60"/>
      <c r="FNT644" s="61"/>
      <c r="FNU644" s="104"/>
      <c r="FNV644" s="60"/>
      <c r="FNW644" s="61"/>
      <c r="FNX644" s="104"/>
      <c r="FNY644" s="60"/>
      <c r="FNZ644" s="61"/>
      <c r="FOA644" s="104"/>
      <c r="FOB644" s="60"/>
      <c r="FOC644" s="61"/>
      <c r="FOD644" s="104"/>
      <c r="FOE644" s="60"/>
      <c r="FOF644" s="61"/>
      <c r="FOG644" s="104"/>
      <c r="FOH644" s="60"/>
      <c r="FOI644" s="61"/>
      <c r="FOJ644" s="104"/>
      <c r="FOK644" s="60"/>
      <c r="FOL644" s="61"/>
      <c r="FOM644" s="104"/>
      <c r="FON644" s="60"/>
      <c r="FOO644" s="61"/>
      <c r="FOP644" s="104"/>
      <c r="FOQ644" s="60"/>
      <c r="FOR644" s="61"/>
      <c r="FOS644" s="104"/>
      <c r="FOT644" s="60"/>
      <c r="FOU644" s="61"/>
      <c r="FOV644" s="104"/>
      <c r="FOW644" s="60"/>
      <c r="FOX644" s="61"/>
      <c r="FOY644" s="104"/>
      <c r="FOZ644" s="60"/>
      <c r="FPA644" s="61"/>
      <c r="FPB644" s="104"/>
      <c r="FPC644" s="60"/>
      <c r="FPD644" s="61"/>
      <c r="FPE644" s="104"/>
      <c r="FPF644" s="60"/>
      <c r="FPG644" s="61"/>
      <c r="FPH644" s="104"/>
      <c r="FPI644" s="60"/>
      <c r="FPJ644" s="61"/>
      <c r="FPK644" s="104"/>
      <c r="FPL644" s="60"/>
      <c r="FPM644" s="61"/>
      <c r="FPN644" s="104"/>
      <c r="FPO644" s="60"/>
      <c r="FPP644" s="61"/>
      <c r="FPQ644" s="104"/>
      <c r="FPR644" s="60"/>
      <c r="FPS644" s="61"/>
      <c r="FPT644" s="104"/>
      <c r="FPU644" s="60"/>
      <c r="FPV644" s="61"/>
      <c r="FPW644" s="104"/>
      <c r="FPX644" s="60"/>
      <c r="FPY644" s="61"/>
      <c r="FPZ644" s="104"/>
      <c r="FQA644" s="60"/>
      <c r="FQB644" s="61"/>
      <c r="FQC644" s="104"/>
      <c r="FQD644" s="60"/>
      <c r="FQE644" s="61"/>
      <c r="FQF644" s="104"/>
      <c r="FQG644" s="60"/>
      <c r="FQH644" s="61"/>
      <c r="FQI644" s="104"/>
      <c r="FQJ644" s="60"/>
      <c r="FQK644" s="61"/>
      <c r="FQL644" s="104"/>
      <c r="FQM644" s="60"/>
      <c r="FQN644" s="61"/>
      <c r="FQO644" s="104"/>
      <c r="FQP644" s="60"/>
      <c r="FQQ644" s="61"/>
      <c r="FQR644" s="104"/>
      <c r="FQS644" s="60"/>
      <c r="FQT644" s="61"/>
      <c r="FQU644" s="104"/>
      <c r="FQV644" s="60"/>
      <c r="FQW644" s="61"/>
      <c r="FQX644" s="104"/>
      <c r="FQY644" s="60"/>
      <c r="FQZ644" s="61"/>
      <c r="FRA644" s="104"/>
      <c r="FRB644" s="60"/>
      <c r="FRC644" s="61"/>
      <c r="FRD644" s="104"/>
      <c r="FRE644" s="60"/>
      <c r="FRF644" s="61"/>
      <c r="FRG644" s="104"/>
      <c r="FRH644" s="60"/>
      <c r="FRI644" s="61"/>
      <c r="FRJ644" s="104"/>
      <c r="FRK644" s="60"/>
      <c r="FRL644" s="61"/>
      <c r="FRM644" s="104"/>
      <c r="FRN644" s="60"/>
      <c r="FRO644" s="61"/>
      <c r="FRP644" s="104"/>
      <c r="FRQ644" s="60"/>
      <c r="FRR644" s="61"/>
      <c r="FRS644" s="104"/>
      <c r="FRT644" s="60"/>
      <c r="FRU644" s="61"/>
      <c r="FRV644" s="104"/>
      <c r="FRW644" s="60"/>
      <c r="FRX644" s="61"/>
      <c r="FRY644" s="104"/>
      <c r="FRZ644" s="60"/>
      <c r="FSA644" s="61"/>
      <c r="FSB644" s="104"/>
      <c r="FSC644" s="60"/>
      <c r="FSD644" s="61"/>
      <c r="FSE644" s="104"/>
      <c r="FSF644" s="60"/>
      <c r="FSG644" s="61"/>
      <c r="FSH644" s="104"/>
      <c r="FSI644" s="60"/>
      <c r="FSJ644" s="61"/>
      <c r="FSK644" s="104"/>
      <c r="FSL644" s="60"/>
      <c r="FSM644" s="61"/>
      <c r="FSN644" s="104"/>
      <c r="FSO644" s="60"/>
      <c r="FSP644" s="61"/>
      <c r="FSQ644" s="104"/>
      <c r="FSR644" s="60"/>
      <c r="FSS644" s="61"/>
      <c r="FST644" s="104"/>
      <c r="FSU644" s="60"/>
      <c r="FSV644" s="61"/>
      <c r="FSW644" s="104"/>
      <c r="FSX644" s="60"/>
      <c r="FSY644" s="61"/>
      <c r="FSZ644" s="104"/>
      <c r="FTA644" s="60"/>
      <c r="FTB644" s="61"/>
      <c r="FTC644" s="104"/>
      <c r="FTD644" s="60"/>
      <c r="FTE644" s="61"/>
      <c r="FTF644" s="104"/>
      <c r="FTG644" s="60"/>
      <c r="FTH644" s="61"/>
      <c r="FTI644" s="104"/>
      <c r="FTJ644" s="60"/>
      <c r="FTK644" s="61"/>
      <c r="FTL644" s="104"/>
      <c r="FTM644" s="60"/>
      <c r="FTN644" s="61"/>
      <c r="FTO644" s="104"/>
      <c r="FTP644" s="60"/>
      <c r="FTQ644" s="61"/>
      <c r="FTR644" s="104"/>
      <c r="FTS644" s="60"/>
      <c r="FTT644" s="61"/>
      <c r="FTU644" s="104"/>
      <c r="FTV644" s="60"/>
      <c r="FTW644" s="61"/>
      <c r="FTX644" s="104"/>
      <c r="FTY644" s="60"/>
      <c r="FTZ644" s="61"/>
      <c r="FUA644" s="104"/>
      <c r="FUB644" s="60"/>
      <c r="FUC644" s="61"/>
      <c r="FUD644" s="104"/>
      <c r="FUE644" s="60"/>
      <c r="FUF644" s="61"/>
      <c r="FUG644" s="104"/>
      <c r="FUH644" s="60"/>
      <c r="FUI644" s="61"/>
      <c r="FUJ644" s="104"/>
      <c r="FUK644" s="60"/>
      <c r="FUL644" s="61"/>
      <c r="FUM644" s="104"/>
      <c r="FUN644" s="60"/>
      <c r="FUO644" s="61"/>
      <c r="FUP644" s="104"/>
      <c r="FUQ644" s="60"/>
      <c r="FUR644" s="61"/>
      <c r="FUS644" s="104"/>
      <c r="FUT644" s="60"/>
      <c r="FUU644" s="61"/>
      <c r="FUV644" s="104"/>
      <c r="FUW644" s="60"/>
      <c r="FUX644" s="61"/>
      <c r="FUY644" s="104"/>
      <c r="FUZ644" s="60"/>
      <c r="FVA644" s="61"/>
      <c r="FVB644" s="104"/>
      <c r="FVC644" s="60"/>
      <c r="FVD644" s="61"/>
      <c r="FVE644" s="104"/>
      <c r="FVF644" s="60"/>
      <c r="FVG644" s="61"/>
      <c r="FVH644" s="104"/>
      <c r="FVI644" s="60"/>
      <c r="FVJ644" s="61"/>
      <c r="FVK644" s="104"/>
      <c r="FVL644" s="60"/>
      <c r="FVM644" s="61"/>
      <c r="FVN644" s="104"/>
      <c r="FVO644" s="60"/>
      <c r="FVP644" s="61"/>
      <c r="FVQ644" s="104"/>
      <c r="FVR644" s="60"/>
      <c r="FVS644" s="61"/>
      <c r="FVT644" s="104"/>
      <c r="FVU644" s="60"/>
      <c r="FVV644" s="61"/>
      <c r="FVW644" s="104"/>
      <c r="FVX644" s="60"/>
      <c r="FVY644" s="61"/>
      <c r="FVZ644" s="104"/>
      <c r="FWA644" s="60"/>
      <c r="FWB644" s="61"/>
      <c r="FWC644" s="104"/>
      <c r="FWD644" s="60"/>
      <c r="FWE644" s="61"/>
      <c r="FWF644" s="104"/>
      <c r="FWG644" s="60"/>
      <c r="FWH644" s="61"/>
      <c r="FWI644" s="104"/>
      <c r="FWJ644" s="60"/>
      <c r="FWK644" s="61"/>
      <c r="FWL644" s="104"/>
      <c r="FWM644" s="60"/>
      <c r="FWN644" s="61"/>
      <c r="FWO644" s="104"/>
      <c r="FWP644" s="60"/>
      <c r="FWQ644" s="61"/>
      <c r="FWR644" s="104"/>
      <c r="FWS644" s="60"/>
      <c r="FWT644" s="61"/>
      <c r="FWU644" s="104"/>
      <c r="FWV644" s="60"/>
      <c r="FWW644" s="61"/>
      <c r="FWX644" s="104"/>
      <c r="FWY644" s="60"/>
      <c r="FWZ644" s="61"/>
      <c r="FXA644" s="104"/>
      <c r="FXB644" s="60"/>
      <c r="FXC644" s="61"/>
      <c r="FXD644" s="104"/>
      <c r="FXE644" s="60"/>
      <c r="FXF644" s="61"/>
      <c r="FXG644" s="104"/>
      <c r="FXH644" s="60"/>
      <c r="FXI644" s="61"/>
      <c r="FXJ644" s="104"/>
      <c r="FXK644" s="60"/>
      <c r="FXL644" s="61"/>
      <c r="FXM644" s="104"/>
      <c r="FXN644" s="60"/>
      <c r="FXO644" s="61"/>
      <c r="FXP644" s="104"/>
      <c r="FXQ644" s="60"/>
      <c r="FXR644" s="61"/>
      <c r="FXS644" s="104"/>
      <c r="FXT644" s="60"/>
      <c r="FXU644" s="61"/>
      <c r="FXV644" s="104"/>
      <c r="FXW644" s="60"/>
      <c r="FXX644" s="61"/>
      <c r="FXY644" s="104"/>
      <c r="FXZ644" s="60"/>
      <c r="FYA644" s="61"/>
      <c r="FYB644" s="104"/>
      <c r="FYC644" s="60"/>
      <c r="FYD644" s="61"/>
      <c r="FYE644" s="104"/>
      <c r="FYF644" s="60"/>
      <c r="FYG644" s="61"/>
      <c r="FYH644" s="104"/>
      <c r="FYI644" s="60"/>
      <c r="FYJ644" s="61"/>
      <c r="FYK644" s="104"/>
      <c r="FYL644" s="60"/>
      <c r="FYM644" s="61"/>
      <c r="FYN644" s="104"/>
      <c r="FYO644" s="60"/>
      <c r="FYP644" s="61"/>
      <c r="FYQ644" s="104"/>
      <c r="FYR644" s="60"/>
      <c r="FYS644" s="61"/>
      <c r="FYT644" s="104"/>
      <c r="FYU644" s="60"/>
      <c r="FYV644" s="61"/>
      <c r="FYW644" s="104"/>
      <c r="FYX644" s="60"/>
      <c r="FYY644" s="61"/>
      <c r="FYZ644" s="104"/>
      <c r="FZA644" s="60"/>
      <c r="FZB644" s="61"/>
      <c r="FZC644" s="104"/>
      <c r="FZD644" s="60"/>
      <c r="FZE644" s="61"/>
      <c r="FZF644" s="104"/>
      <c r="FZG644" s="60"/>
      <c r="FZH644" s="61"/>
      <c r="FZI644" s="104"/>
      <c r="FZJ644" s="60"/>
      <c r="FZK644" s="61"/>
      <c r="FZL644" s="104"/>
      <c r="FZM644" s="60"/>
      <c r="FZN644" s="61"/>
      <c r="FZO644" s="104"/>
      <c r="FZP644" s="60"/>
      <c r="FZQ644" s="61"/>
      <c r="FZR644" s="104"/>
      <c r="FZS644" s="60"/>
      <c r="FZT644" s="61"/>
      <c r="FZU644" s="104"/>
      <c r="FZV644" s="60"/>
      <c r="FZW644" s="61"/>
      <c r="FZX644" s="104"/>
      <c r="FZY644" s="60"/>
      <c r="FZZ644" s="61"/>
      <c r="GAA644" s="104"/>
      <c r="GAB644" s="60"/>
      <c r="GAC644" s="61"/>
      <c r="GAD644" s="104"/>
      <c r="GAE644" s="60"/>
      <c r="GAF644" s="61"/>
      <c r="GAG644" s="104"/>
      <c r="GAH644" s="60"/>
      <c r="GAI644" s="61"/>
      <c r="GAJ644" s="104"/>
      <c r="GAK644" s="60"/>
      <c r="GAL644" s="61"/>
      <c r="GAM644" s="104"/>
      <c r="GAN644" s="60"/>
      <c r="GAO644" s="61"/>
      <c r="GAP644" s="104"/>
      <c r="GAQ644" s="60"/>
      <c r="GAR644" s="61"/>
      <c r="GAS644" s="104"/>
      <c r="GAT644" s="60"/>
      <c r="GAU644" s="61"/>
      <c r="GAV644" s="104"/>
      <c r="GAW644" s="60"/>
      <c r="GAX644" s="61"/>
      <c r="GAY644" s="104"/>
      <c r="GAZ644" s="60"/>
      <c r="GBA644" s="61"/>
      <c r="GBB644" s="104"/>
      <c r="GBC644" s="60"/>
      <c r="GBD644" s="61"/>
      <c r="GBE644" s="104"/>
      <c r="GBF644" s="60"/>
      <c r="GBG644" s="61"/>
      <c r="GBH644" s="104"/>
      <c r="GBI644" s="60"/>
      <c r="GBJ644" s="61"/>
      <c r="GBK644" s="104"/>
      <c r="GBL644" s="60"/>
      <c r="GBM644" s="61"/>
      <c r="GBN644" s="104"/>
      <c r="GBO644" s="60"/>
      <c r="GBP644" s="61"/>
      <c r="GBQ644" s="104"/>
      <c r="GBR644" s="60"/>
      <c r="GBS644" s="61"/>
      <c r="GBT644" s="104"/>
      <c r="GBU644" s="60"/>
      <c r="GBV644" s="61"/>
      <c r="GBW644" s="104"/>
      <c r="GBX644" s="60"/>
      <c r="GBY644" s="61"/>
      <c r="GBZ644" s="104"/>
      <c r="GCA644" s="60"/>
      <c r="GCB644" s="61"/>
      <c r="GCC644" s="104"/>
      <c r="GCD644" s="60"/>
      <c r="GCE644" s="61"/>
      <c r="GCF644" s="104"/>
      <c r="GCG644" s="60"/>
      <c r="GCH644" s="61"/>
      <c r="GCI644" s="104"/>
      <c r="GCJ644" s="60"/>
      <c r="GCK644" s="61"/>
      <c r="GCL644" s="104"/>
      <c r="GCM644" s="60"/>
      <c r="GCN644" s="61"/>
      <c r="GCO644" s="104"/>
      <c r="GCP644" s="60"/>
      <c r="GCQ644" s="61"/>
      <c r="GCR644" s="104"/>
      <c r="GCS644" s="60"/>
      <c r="GCT644" s="61"/>
      <c r="GCU644" s="104"/>
      <c r="GCV644" s="60"/>
      <c r="GCW644" s="61"/>
      <c r="GCX644" s="104"/>
      <c r="GCY644" s="60"/>
      <c r="GCZ644" s="61"/>
      <c r="GDA644" s="104"/>
      <c r="GDB644" s="60"/>
      <c r="GDC644" s="61"/>
      <c r="GDD644" s="104"/>
      <c r="GDE644" s="60"/>
      <c r="GDF644" s="61"/>
      <c r="GDG644" s="104"/>
      <c r="GDH644" s="60"/>
      <c r="GDI644" s="61"/>
      <c r="GDJ644" s="104"/>
      <c r="GDK644" s="60"/>
      <c r="GDL644" s="61"/>
      <c r="GDM644" s="104"/>
      <c r="GDN644" s="60"/>
      <c r="GDO644" s="61"/>
      <c r="GDP644" s="104"/>
      <c r="GDQ644" s="60"/>
      <c r="GDR644" s="61"/>
      <c r="GDS644" s="104"/>
      <c r="GDT644" s="60"/>
      <c r="GDU644" s="61"/>
      <c r="GDV644" s="104"/>
      <c r="GDW644" s="60"/>
      <c r="GDX644" s="61"/>
      <c r="GDY644" s="104"/>
      <c r="GDZ644" s="60"/>
      <c r="GEA644" s="61"/>
      <c r="GEB644" s="104"/>
      <c r="GEC644" s="60"/>
      <c r="GED644" s="61"/>
      <c r="GEE644" s="104"/>
      <c r="GEF644" s="60"/>
      <c r="GEG644" s="61"/>
      <c r="GEH644" s="104"/>
      <c r="GEI644" s="60"/>
      <c r="GEJ644" s="61"/>
      <c r="GEK644" s="104"/>
      <c r="GEL644" s="60"/>
      <c r="GEM644" s="61"/>
      <c r="GEN644" s="104"/>
      <c r="GEO644" s="60"/>
      <c r="GEP644" s="61"/>
      <c r="GEQ644" s="104"/>
      <c r="GER644" s="60"/>
      <c r="GES644" s="61"/>
      <c r="GET644" s="104"/>
      <c r="GEU644" s="60"/>
      <c r="GEV644" s="61"/>
      <c r="GEW644" s="104"/>
      <c r="GEX644" s="60"/>
      <c r="GEY644" s="61"/>
      <c r="GEZ644" s="104"/>
      <c r="GFA644" s="60"/>
      <c r="GFB644" s="61"/>
      <c r="GFC644" s="104"/>
      <c r="GFD644" s="60"/>
      <c r="GFE644" s="61"/>
      <c r="GFF644" s="104"/>
      <c r="GFG644" s="60"/>
      <c r="GFH644" s="61"/>
      <c r="GFI644" s="104"/>
      <c r="GFJ644" s="60"/>
      <c r="GFK644" s="61"/>
      <c r="GFL644" s="104"/>
      <c r="GFM644" s="60"/>
      <c r="GFN644" s="61"/>
      <c r="GFO644" s="104"/>
      <c r="GFP644" s="60"/>
      <c r="GFQ644" s="61"/>
      <c r="GFR644" s="104"/>
      <c r="GFS644" s="60"/>
      <c r="GFT644" s="61"/>
      <c r="GFU644" s="104"/>
      <c r="GFV644" s="60"/>
      <c r="GFW644" s="61"/>
      <c r="GFX644" s="104"/>
      <c r="GFY644" s="60"/>
      <c r="GFZ644" s="61"/>
      <c r="GGA644" s="104"/>
      <c r="GGB644" s="60"/>
      <c r="GGC644" s="61"/>
      <c r="GGD644" s="104"/>
      <c r="GGE644" s="60"/>
      <c r="GGF644" s="61"/>
      <c r="GGG644" s="104"/>
      <c r="GGH644" s="60"/>
      <c r="GGI644" s="61"/>
      <c r="GGJ644" s="104"/>
      <c r="GGK644" s="60"/>
      <c r="GGL644" s="61"/>
      <c r="GGM644" s="104"/>
      <c r="GGN644" s="60"/>
      <c r="GGO644" s="61"/>
      <c r="GGP644" s="104"/>
      <c r="GGQ644" s="60"/>
      <c r="GGR644" s="61"/>
      <c r="GGS644" s="104"/>
      <c r="GGT644" s="60"/>
      <c r="GGU644" s="61"/>
      <c r="GGV644" s="104"/>
      <c r="GGW644" s="60"/>
      <c r="GGX644" s="61"/>
      <c r="GGY644" s="104"/>
      <c r="GGZ644" s="60"/>
      <c r="GHA644" s="61"/>
      <c r="GHB644" s="104"/>
      <c r="GHC644" s="60"/>
      <c r="GHD644" s="61"/>
      <c r="GHE644" s="104"/>
      <c r="GHF644" s="60"/>
      <c r="GHG644" s="61"/>
      <c r="GHH644" s="104"/>
      <c r="GHI644" s="60"/>
      <c r="GHJ644" s="61"/>
      <c r="GHK644" s="104"/>
      <c r="GHL644" s="60"/>
      <c r="GHM644" s="61"/>
      <c r="GHN644" s="104"/>
      <c r="GHO644" s="60"/>
      <c r="GHP644" s="61"/>
      <c r="GHQ644" s="104"/>
      <c r="GHR644" s="60"/>
      <c r="GHS644" s="61"/>
      <c r="GHT644" s="104"/>
      <c r="GHU644" s="60"/>
      <c r="GHV644" s="61"/>
      <c r="GHW644" s="104"/>
      <c r="GHX644" s="60"/>
      <c r="GHY644" s="61"/>
      <c r="GHZ644" s="104"/>
      <c r="GIA644" s="60"/>
      <c r="GIB644" s="61"/>
      <c r="GIC644" s="104"/>
      <c r="GID644" s="60"/>
      <c r="GIE644" s="61"/>
      <c r="GIF644" s="104"/>
      <c r="GIG644" s="60"/>
      <c r="GIH644" s="61"/>
      <c r="GII644" s="104"/>
      <c r="GIJ644" s="60"/>
      <c r="GIK644" s="61"/>
      <c r="GIL644" s="104"/>
      <c r="GIM644" s="60"/>
      <c r="GIN644" s="61"/>
      <c r="GIO644" s="104"/>
      <c r="GIP644" s="60"/>
      <c r="GIQ644" s="61"/>
      <c r="GIR644" s="104"/>
      <c r="GIS644" s="60"/>
      <c r="GIT644" s="61"/>
      <c r="GIU644" s="104"/>
      <c r="GIV644" s="60"/>
      <c r="GIW644" s="61"/>
      <c r="GIX644" s="104"/>
      <c r="GIY644" s="60"/>
      <c r="GIZ644" s="61"/>
      <c r="GJA644" s="104"/>
      <c r="GJB644" s="60"/>
      <c r="GJC644" s="61"/>
      <c r="GJD644" s="104"/>
      <c r="GJE644" s="60"/>
      <c r="GJF644" s="61"/>
      <c r="GJG644" s="104"/>
      <c r="GJH644" s="60"/>
      <c r="GJI644" s="61"/>
      <c r="GJJ644" s="104"/>
      <c r="GJK644" s="60"/>
      <c r="GJL644" s="61"/>
      <c r="GJM644" s="104"/>
      <c r="GJN644" s="60"/>
      <c r="GJO644" s="61"/>
      <c r="GJP644" s="104"/>
      <c r="GJQ644" s="60"/>
      <c r="GJR644" s="61"/>
      <c r="GJS644" s="104"/>
      <c r="GJT644" s="60"/>
      <c r="GJU644" s="61"/>
      <c r="GJV644" s="104"/>
      <c r="GJW644" s="60"/>
      <c r="GJX644" s="61"/>
      <c r="GJY644" s="104"/>
      <c r="GJZ644" s="60"/>
      <c r="GKA644" s="61"/>
      <c r="GKB644" s="104"/>
      <c r="GKC644" s="60"/>
      <c r="GKD644" s="61"/>
      <c r="GKE644" s="104"/>
      <c r="GKF644" s="60"/>
      <c r="GKG644" s="61"/>
      <c r="GKH644" s="104"/>
      <c r="GKI644" s="60"/>
      <c r="GKJ644" s="61"/>
      <c r="GKK644" s="104"/>
      <c r="GKL644" s="60"/>
      <c r="GKM644" s="61"/>
      <c r="GKN644" s="104"/>
      <c r="GKO644" s="60"/>
      <c r="GKP644" s="61"/>
      <c r="GKQ644" s="104"/>
      <c r="GKR644" s="60"/>
      <c r="GKS644" s="61"/>
      <c r="GKT644" s="104"/>
      <c r="GKU644" s="60"/>
      <c r="GKV644" s="61"/>
      <c r="GKW644" s="104"/>
      <c r="GKX644" s="60"/>
      <c r="GKY644" s="61"/>
      <c r="GKZ644" s="104"/>
      <c r="GLA644" s="60"/>
      <c r="GLB644" s="61"/>
      <c r="GLC644" s="104"/>
      <c r="GLD644" s="60"/>
      <c r="GLE644" s="61"/>
      <c r="GLF644" s="104"/>
      <c r="GLG644" s="60"/>
      <c r="GLH644" s="61"/>
      <c r="GLI644" s="104"/>
      <c r="GLJ644" s="60"/>
      <c r="GLK644" s="61"/>
      <c r="GLL644" s="104"/>
      <c r="GLM644" s="60"/>
      <c r="GLN644" s="61"/>
      <c r="GLO644" s="104"/>
      <c r="GLP644" s="60"/>
      <c r="GLQ644" s="61"/>
      <c r="GLR644" s="104"/>
      <c r="GLS644" s="60"/>
      <c r="GLT644" s="61"/>
      <c r="GLU644" s="104"/>
      <c r="GLV644" s="60"/>
      <c r="GLW644" s="61"/>
      <c r="GLX644" s="104"/>
      <c r="GLY644" s="60"/>
      <c r="GLZ644" s="61"/>
      <c r="GMA644" s="104"/>
      <c r="GMB644" s="60"/>
      <c r="GMC644" s="61"/>
      <c r="GMD644" s="104"/>
      <c r="GME644" s="60"/>
      <c r="GMF644" s="61"/>
      <c r="GMG644" s="104"/>
      <c r="GMH644" s="60"/>
      <c r="GMI644" s="61"/>
      <c r="GMJ644" s="104"/>
      <c r="GMK644" s="60"/>
      <c r="GML644" s="61"/>
      <c r="GMM644" s="104"/>
      <c r="GMN644" s="60"/>
      <c r="GMO644" s="61"/>
      <c r="GMP644" s="104"/>
      <c r="GMQ644" s="60"/>
      <c r="GMR644" s="61"/>
      <c r="GMS644" s="104"/>
      <c r="GMT644" s="60"/>
      <c r="GMU644" s="61"/>
      <c r="GMV644" s="104"/>
      <c r="GMW644" s="60"/>
      <c r="GMX644" s="61"/>
      <c r="GMY644" s="104"/>
      <c r="GMZ644" s="60"/>
      <c r="GNA644" s="61"/>
      <c r="GNB644" s="104"/>
      <c r="GNC644" s="60"/>
      <c r="GND644" s="61"/>
      <c r="GNE644" s="104"/>
      <c r="GNF644" s="60"/>
      <c r="GNG644" s="61"/>
      <c r="GNH644" s="104"/>
      <c r="GNI644" s="60"/>
      <c r="GNJ644" s="61"/>
      <c r="GNK644" s="104"/>
      <c r="GNL644" s="60"/>
      <c r="GNM644" s="61"/>
      <c r="GNN644" s="104"/>
      <c r="GNO644" s="60"/>
      <c r="GNP644" s="61"/>
      <c r="GNQ644" s="104"/>
      <c r="GNR644" s="60"/>
      <c r="GNS644" s="61"/>
      <c r="GNT644" s="104"/>
      <c r="GNU644" s="60"/>
      <c r="GNV644" s="61"/>
      <c r="GNW644" s="104"/>
      <c r="GNX644" s="60"/>
      <c r="GNY644" s="61"/>
      <c r="GNZ644" s="104"/>
      <c r="GOA644" s="60"/>
      <c r="GOB644" s="61"/>
      <c r="GOC644" s="104"/>
      <c r="GOD644" s="60"/>
      <c r="GOE644" s="61"/>
      <c r="GOF644" s="104"/>
      <c r="GOG644" s="60"/>
      <c r="GOH644" s="61"/>
      <c r="GOI644" s="104"/>
      <c r="GOJ644" s="60"/>
      <c r="GOK644" s="61"/>
      <c r="GOL644" s="104"/>
      <c r="GOM644" s="60"/>
      <c r="GON644" s="61"/>
      <c r="GOO644" s="104"/>
      <c r="GOP644" s="60"/>
      <c r="GOQ644" s="61"/>
      <c r="GOR644" s="104"/>
      <c r="GOS644" s="60"/>
      <c r="GOT644" s="61"/>
      <c r="GOU644" s="104"/>
      <c r="GOV644" s="60"/>
      <c r="GOW644" s="61"/>
      <c r="GOX644" s="104"/>
      <c r="GOY644" s="60"/>
      <c r="GOZ644" s="61"/>
      <c r="GPA644" s="104"/>
      <c r="GPB644" s="60"/>
      <c r="GPC644" s="61"/>
      <c r="GPD644" s="104"/>
      <c r="GPE644" s="60"/>
      <c r="GPF644" s="61"/>
      <c r="GPG644" s="104"/>
      <c r="GPH644" s="60"/>
      <c r="GPI644" s="61"/>
      <c r="GPJ644" s="104"/>
      <c r="GPK644" s="60"/>
      <c r="GPL644" s="61"/>
      <c r="GPM644" s="104"/>
      <c r="GPN644" s="60"/>
      <c r="GPO644" s="61"/>
      <c r="GPP644" s="104"/>
      <c r="GPQ644" s="60"/>
      <c r="GPR644" s="61"/>
      <c r="GPS644" s="104"/>
      <c r="GPT644" s="60"/>
      <c r="GPU644" s="61"/>
      <c r="GPV644" s="104"/>
      <c r="GPW644" s="60"/>
      <c r="GPX644" s="61"/>
      <c r="GPY644" s="104"/>
      <c r="GPZ644" s="60"/>
      <c r="GQA644" s="61"/>
      <c r="GQB644" s="104"/>
      <c r="GQC644" s="60"/>
      <c r="GQD644" s="61"/>
      <c r="GQE644" s="104"/>
      <c r="GQF644" s="60"/>
      <c r="GQG644" s="61"/>
      <c r="GQH644" s="104"/>
      <c r="GQI644" s="60"/>
      <c r="GQJ644" s="61"/>
      <c r="GQK644" s="104"/>
      <c r="GQL644" s="60"/>
      <c r="GQM644" s="61"/>
      <c r="GQN644" s="104"/>
      <c r="GQO644" s="60"/>
      <c r="GQP644" s="61"/>
      <c r="GQQ644" s="104"/>
      <c r="GQR644" s="60"/>
      <c r="GQS644" s="61"/>
      <c r="GQT644" s="104"/>
      <c r="GQU644" s="60"/>
      <c r="GQV644" s="61"/>
      <c r="GQW644" s="104"/>
      <c r="GQX644" s="60"/>
      <c r="GQY644" s="61"/>
      <c r="GQZ644" s="104"/>
      <c r="GRA644" s="60"/>
      <c r="GRB644" s="61"/>
      <c r="GRC644" s="104"/>
      <c r="GRD644" s="60"/>
      <c r="GRE644" s="61"/>
      <c r="GRF644" s="104"/>
      <c r="GRG644" s="60"/>
      <c r="GRH644" s="61"/>
      <c r="GRI644" s="104"/>
      <c r="GRJ644" s="60"/>
      <c r="GRK644" s="61"/>
      <c r="GRL644" s="104"/>
      <c r="GRM644" s="60"/>
      <c r="GRN644" s="61"/>
      <c r="GRO644" s="104"/>
      <c r="GRP644" s="60"/>
      <c r="GRQ644" s="61"/>
      <c r="GRR644" s="104"/>
      <c r="GRS644" s="60"/>
      <c r="GRT644" s="61"/>
      <c r="GRU644" s="104"/>
      <c r="GRV644" s="60"/>
      <c r="GRW644" s="61"/>
      <c r="GRX644" s="104"/>
      <c r="GRY644" s="60"/>
      <c r="GRZ644" s="61"/>
      <c r="GSA644" s="104"/>
      <c r="GSB644" s="60"/>
      <c r="GSC644" s="61"/>
      <c r="GSD644" s="104"/>
      <c r="GSE644" s="60"/>
      <c r="GSF644" s="61"/>
      <c r="GSG644" s="104"/>
      <c r="GSH644" s="60"/>
      <c r="GSI644" s="61"/>
      <c r="GSJ644" s="104"/>
      <c r="GSK644" s="60"/>
      <c r="GSL644" s="61"/>
      <c r="GSM644" s="104"/>
      <c r="GSN644" s="60"/>
      <c r="GSO644" s="61"/>
      <c r="GSP644" s="104"/>
      <c r="GSQ644" s="60"/>
      <c r="GSR644" s="61"/>
      <c r="GSS644" s="104"/>
      <c r="GST644" s="60"/>
      <c r="GSU644" s="61"/>
      <c r="GSV644" s="104"/>
      <c r="GSW644" s="60"/>
      <c r="GSX644" s="61"/>
      <c r="GSY644" s="104"/>
      <c r="GSZ644" s="60"/>
      <c r="GTA644" s="61"/>
      <c r="GTB644" s="104"/>
      <c r="GTC644" s="60"/>
      <c r="GTD644" s="61"/>
      <c r="GTE644" s="104"/>
      <c r="GTF644" s="60"/>
      <c r="GTG644" s="61"/>
      <c r="GTH644" s="104"/>
      <c r="GTI644" s="60"/>
      <c r="GTJ644" s="61"/>
      <c r="GTK644" s="104"/>
      <c r="GTL644" s="60"/>
      <c r="GTM644" s="61"/>
      <c r="GTN644" s="104"/>
      <c r="GTO644" s="60"/>
      <c r="GTP644" s="61"/>
      <c r="GTQ644" s="104"/>
      <c r="GTR644" s="60"/>
      <c r="GTS644" s="61"/>
      <c r="GTT644" s="104"/>
      <c r="GTU644" s="60"/>
      <c r="GTV644" s="61"/>
      <c r="GTW644" s="104"/>
      <c r="GTX644" s="60"/>
      <c r="GTY644" s="61"/>
      <c r="GTZ644" s="104"/>
      <c r="GUA644" s="60"/>
      <c r="GUB644" s="61"/>
      <c r="GUC644" s="104"/>
      <c r="GUD644" s="60"/>
      <c r="GUE644" s="61"/>
      <c r="GUF644" s="104"/>
      <c r="GUG644" s="60"/>
      <c r="GUH644" s="61"/>
      <c r="GUI644" s="104"/>
      <c r="GUJ644" s="60"/>
      <c r="GUK644" s="61"/>
      <c r="GUL644" s="104"/>
      <c r="GUM644" s="60"/>
      <c r="GUN644" s="61"/>
      <c r="GUO644" s="104"/>
      <c r="GUP644" s="60"/>
      <c r="GUQ644" s="61"/>
      <c r="GUR644" s="104"/>
      <c r="GUS644" s="60"/>
      <c r="GUT644" s="61"/>
      <c r="GUU644" s="104"/>
      <c r="GUV644" s="60"/>
      <c r="GUW644" s="61"/>
      <c r="GUX644" s="104"/>
      <c r="GUY644" s="60"/>
      <c r="GUZ644" s="61"/>
      <c r="GVA644" s="104"/>
      <c r="GVB644" s="60"/>
      <c r="GVC644" s="61"/>
      <c r="GVD644" s="104"/>
      <c r="GVE644" s="60"/>
      <c r="GVF644" s="61"/>
      <c r="GVG644" s="104"/>
      <c r="GVH644" s="60"/>
      <c r="GVI644" s="61"/>
      <c r="GVJ644" s="104"/>
      <c r="GVK644" s="60"/>
      <c r="GVL644" s="61"/>
      <c r="GVM644" s="104"/>
      <c r="GVN644" s="60"/>
      <c r="GVO644" s="61"/>
      <c r="GVP644" s="104"/>
      <c r="GVQ644" s="60"/>
      <c r="GVR644" s="61"/>
      <c r="GVS644" s="104"/>
      <c r="GVT644" s="60"/>
      <c r="GVU644" s="61"/>
      <c r="GVV644" s="104"/>
      <c r="GVW644" s="60"/>
      <c r="GVX644" s="61"/>
      <c r="GVY644" s="104"/>
      <c r="GVZ644" s="60"/>
      <c r="GWA644" s="61"/>
      <c r="GWB644" s="104"/>
      <c r="GWC644" s="60"/>
      <c r="GWD644" s="61"/>
      <c r="GWE644" s="104"/>
      <c r="GWF644" s="60"/>
      <c r="GWG644" s="61"/>
      <c r="GWH644" s="104"/>
      <c r="GWI644" s="60"/>
      <c r="GWJ644" s="61"/>
      <c r="GWK644" s="104"/>
      <c r="GWL644" s="60"/>
      <c r="GWM644" s="61"/>
      <c r="GWN644" s="104"/>
      <c r="GWO644" s="60"/>
      <c r="GWP644" s="61"/>
      <c r="GWQ644" s="104"/>
      <c r="GWR644" s="60"/>
      <c r="GWS644" s="61"/>
      <c r="GWT644" s="104"/>
      <c r="GWU644" s="60"/>
      <c r="GWV644" s="61"/>
      <c r="GWW644" s="104"/>
      <c r="GWX644" s="60"/>
      <c r="GWY644" s="61"/>
      <c r="GWZ644" s="104"/>
      <c r="GXA644" s="60"/>
      <c r="GXB644" s="61"/>
      <c r="GXC644" s="104"/>
      <c r="GXD644" s="60"/>
      <c r="GXE644" s="61"/>
      <c r="GXF644" s="104"/>
      <c r="GXG644" s="60"/>
      <c r="GXH644" s="61"/>
      <c r="GXI644" s="104"/>
      <c r="GXJ644" s="60"/>
      <c r="GXK644" s="61"/>
      <c r="GXL644" s="104"/>
      <c r="GXM644" s="60"/>
      <c r="GXN644" s="61"/>
      <c r="GXO644" s="104"/>
      <c r="GXP644" s="60"/>
      <c r="GXQ644" s="61"/>
      <c r="GXR644" s="104"/>
      <c r="GXS644" s="60"/>
      <c r="GXT644" s="61"/>
      <c r="GXU644" s="104"/>
      <c r="GXV644" s="60"/>
      <c r="GXW644" s="61"/>
      <c r="GXX644" s="104"/>
      <c r="GXY644" s="60"/>
      <c r="GXZ644" s="61"/>
      <c r="GYA644" s="104"/>
      <c r="GYB644" s="60"/>
      <c r="GYC644" s="61"/>
      <c r="GYD644" s="104"/>
      <c r="GYE644" s="60"/>
      <c r="GYF644" s="61"/>
      <c r="GYG644" s="104"/>
      <c r="GYH644" s="60"/>
      <c r="GYI644" s="61"/>
      <c r="GYJ644" s="104"/>
      <c r="GYK644" s="60"/>
      <c r="GYL644" s="61"/>
      <c r="GYM644" s="104"/>
      <c r="GYN644" s="60"/>
      <c r="GYO644" s="61"/>
      <c r="GYP644" s="104"/>
      <c r="GYQ644" s="60"/>
      <c r="GYR644" s="61"/>
      <c r="GYS644" s="104"/>
      <c r="GYT644" s="60"/>
      <c r="GYU644" s="61"/>
      <c r="GYV644" s="104"/>
      <c r="GYW644" s="60"/>
      <c r="GYX644" s="61"/>
      <c r="GYY644" s="104"/>
      <c r="GYZ644" s="60"/>
      <c r="GZA644" s="61"/>
      <c r="GZB644" s="104"/>
      <c r="GZC644" s="60"/>
      <c r="GZD644" s="61"/>
      <c r="GZE644" s="104"/>
      <c r="GZF644" s="60"/>
      <c r="GZG644" s="61"/>
      <c r="GZH644" s="104"/>
      <c r="GZI644" s="60"/>
      <c r="GZJ644" s="61"/>
      <c r="GZK644" s="104"/>
      <c r="GZL644" s="60"/>
      <c r="GZM644" s="61"/>
      <c r="GZN644" s="104"/>
      <c r="GZO644" s="60"/>
      <c r="GZP644" s="61"/>
      <c r="GZQ644" s="104"/>
      <c r="GZR644" s="60"/>
      <c r="GZS644" s="61"/>
      <c r="GZT644" s="104"/>
      <c r="GZU644" s="60"/>
      <c r="GZV644" s="61"/>
      <c r="GZW644" s="104"/>
      <c r="GZX644" s="60"/>
      <c r="GZY644" s="61"/>
      <c r="GZZ644" s="104"/>
      <c r="HAA644" s="60"/>
      <c r="HAB644" s="61"/>
      <c r="HAC644" s="104"/>
      <c r="HAD644" s="60"/>
      <c r="HAE644" s="61"/>
      <c r="HAF644" s="104"/>
      <c r="HAG644" s="60"/>
      <c r="HAH644" s="61"/>
      <c r="HAI644" s="104"/>
      <c r="HAJ644" s="60"/>
      <c r="HAK644" s="61"/>
      <c r="HAL644" s="104"/>
      <c r="HAM644" s="60"/>
      <c r="HAN644" s="61"/>
      <c r="HAO644" s="104"/>
      <c r="HAP644" s="60"/>
      <c r="HAQ644" s="61"/>
      <c r="HAR644" s="104"/>
      <c r="HAS644" s="60"/>
      <c r="HAT644" s="61"/>
      <c r="HAU644" s="104"/>
      <c r="HAV644" s="60"/>
      <c r="HAW644" s="61"/>
      <c r="HAX644" s="104"/>
      <c r="HAY644" s="60"/>
      <c r="HAZ644" s="61"/>
      <c r="HBA644" s="104"/>
      <c r="HBB644" s="60"/>
      <c r="HBC644" s="61"/>
      <c r="HBD644" s="104"/>
      <c r="HBE644" s="60"/>
      <c r="HBF644" s="61"/>
      <c r="HBG644" s="104"/>
      <c r="HBH644" s="60"/>
      <c r="HBI644" s="61"/>
      <c r="HBJ644" s="104"/>
      <c r="HBK644" s="60"/>
      <c r="HBL644" s="61"/>
      <c r="HBM644" s="104"/>
      <c r="HBN644" s="60"/>
      <c r="HBO644" s="61"/>
      <c r="HBP644" s="104"/>
      <c r="HBQ644" s="60"/>
      <c r="HBR644" s="61"/>
      <c r="HBS644" s="104"/>
      <c r="HBT644" s="60"/>
      <c r="HBU644" s="61"/>
      <c r="HBV644" s="104"/>
      <c r="HBW644" s="60"/>
      <c r="HBX644" s="61"/>
      <c r="HBY644" s="104"/>
      <c r="HBZ644" s="60"/>
      <c r="HCA644" s="61"/>
      <c r="HCB644" s="104"/>
      <c r="HCC644" s="60"/>
      <c r="HCD644" s="61"/>
      <c r="HCE644" s="104"/>
      <c r="HCF644" s="60"/>
      <c r="HCG644" s="61"/>
      <c r="HCH644" s="104"/>
      <c r="HCI644" s="60"/>
      <c r="HCJ644" s="61"/>
      <c r="HCK644" s="104"/>
      <c r="HCL644" s="60"/>
      <c r="HCM644" s="61"/>
      <c r="HCN644" s="104"/>
      <c r="HCO644" s="60"/>
      <c r="HCP644" s="61"/>
      <c r="HCQ644" s="104"/>
      <c r="HCR644" s="60"/>
      <c r="HCS644" s="61"/>
      <c r="HCT644" s="104"/>
      <c r="HCU644" s="60"/>
      <c r="HCV644" s="61"/>
      <c r="HCW644" s="104"/>
      <c r="HCX644" s="60"/>
      <c r="HCY644" s="61"/>
      <c r="HCZ644" s="104"/>
      <c r="HDA644" s="60"/>
      <c r="HDB644" s="61"/>
      <c r="HDC644" s="104"/>
      <c r="HDD644" s="60"/>
      <c r="HDE644" s="61"/>
      <c r="HDF644" s="104"/>
      <c r="HDG644" s="60"/>
      <c r="HDH644" s="61"/>
      <c r="HDI644" s="104"/>
      <c r="HDJ644" s="60"/>
      <c r="HDK644" s="61"/>
      <c r="HDL644" s="104"/>
      <c r="HDM644" s="60"/>
      <c r="HDN644" s="61"/>
      <c r="HDO644" s="104"/>
      <c r="HDP644" s="60"/>
      <c r="HDQ644" s="61"/>
      <c r="HDR644" s="104"/>
      <c r="HDS644" s="60"/>
      <c r="HDT644" s="61"/>
      <c r="HDU644" s="104"/>
      <c r="HDV644" s="60"/>
      <c r="HDW644" s="61"/>
      <c r="HDX644" s="104"/>
      <c r="HDY644" s="60"/>
      <c r="HDZ644" s="61"/>
      <c r="HEA644" s="104"/>
      <c r="HEB644" s="60"/>
      <c r="HEC644" s="61"/>
      <c r="HED644" s="104"/>
      <c r="HEE644" s="60"/>
      <c r="HEF644" s="61"/>
      <c r="HEG644" s="104"/>
      <c r="HEH644" s="60"/>
      <c r="HEI644" s="61"/>
      <c r="HEJ644" s="104"/>
      <c r="HEK644" s="60"/>
      <c r="HEL644" s="61"/>
      <c r="HEM644" s="104"/>
      <c r="HEN644" s="60"/>
      <c r="HEO644" s="61"/>
      <c r="HEP644" s="104"/>
      <c r="HEQ644" s="60"/>
      <c r="HER644" s="61"/>
      <c r="HES644" s="104"/>
      <c r="HET644" s="60"/>
      <c r="HEU644" s="61"/>
      <c r="HEV644" s="104"/>
      <c r="HEW644" s="60"/>
      <c r="HEX644" s="61"/>
      <c r="HEY644" s="104"/>
      <c r="HEZ644" s="60"/>
      <c r="HFA644" s="61"/>
      <c r="HFB644" s="104"/>
      <c r="HFC644" s="60"/>
      <c r="HFD644" s="61"/>
      <c r="HFE644" s="104"/>
      <c r="HFF644" s="60"/>
      <c r="HFG644" s="61"/>
      <c r="HFH644" s="104"/>
      <c r="HFI644" s="60"/>
      <c r="HFJ644" s="61"/>
      <c r="HFK644" s="104"/>
      <c r="HFL644" s="60"/>
      <c r="HFM644" s="61"/>
      <c r="HFN644" s="104"/>
      <c r="HFO644" s="60"/>
      <c r="HFP644" s="61"/>
      <c r="HFQ644" s="104"/>
      <c r="HFR644" s="60"/>
      <c r="HFS644" s="61"/>
      <c r="HFT644" s="104"/>
      <c r="HFU644" s="60"/>
      <c r="HFV644" s="61"/>
      <c r="HFW644" s="104"/>
      <c r="HFX644" s="60"/>
      <c r="HFY644" s="61"/>
      <c r="HFZ644" s="104"/>
      <c r="HGA644" s="60"/>
      <c r="HGB644" s="61"/>
      <c r="HGC644" s="104"/>
      <c r="HGD644" s="60"/>
      <c r="HGE644" s="61"/>
      <c r="HGF644" s="104"/>
      <c r="HGG644" s="60"/>
      <c r="HGH644" s="61"/>
      <c r="HGI644" s="104"/>
      <c r="HGJ644" s="60"/>
      <c r="HGK644" s="61"/>
      <c r="HGL644" s="104"/>
      <c r="HGM644" s="60"/>
      <c r="HGN644" s="61"/>
      <c r="HGO644" s="104"/>
      <c r="HGP644" s="60"/>
      <c r="HGQ644" s="61"/>
      <c r="HGR644" s="104"/>
      <c r="HGS644" s="60"/>
      <c r="HGT644" s="61"/>
      <c r="HGU644" s="104"/>
      <c r="HGV644" s="60"/>
      <c r="HGW644" s="61"/>
      <c r="HGX644" s="104"/>
      <c r="HGY644" s="60"/>
      <c r="HGZ644" s="61"/>
      <c r="HHA644" s="104"/>
      <c r="HHB644" s="60"/>
      <c r="HHC644" s="61"/>
      <c r="HHD644" s="104"/>
      <c r="HHE644" s="60"/>
      <c r="HHF644" s="61"/>
      <c r="HHG644" s="104"/>
      <c r="HHH644" s="60"/>
      <c r="HHI644" s="61"/>
      <c r="HHJ644" s="104"/>
      <c r="HHK644" s="60"/>
      <c r="HHL644" s="61"/>
      <c r="HHM644" s="104"/>
      <c r="HHN644" s="60"/>
      <c r="HHO644" s="61"/>
      <c r="HHP644" s="104"/>
      <c r="HHQ644" s="60"/>
      <c r="HHR644" s="61"/>
      <c r="HHS644" s="104"/>
      <c r="HHT644" s="60"/>
      <c r="HHU644" s="61"/>
      <c r="HHV644" s="104"/>
      <c r="HHW644" s="60"/>
      <c r="HHX644" s="61"/>
      <c r="HHY644" s="104"/>
      <c r="HHZ644" s="60"/>
      <c r="HIA644" s="61"/>
      <c r="HIB644" s="104"/>
      <c r="HIC644" s="60"/>
      <c r="HID644" s="61"/>
      <c r="HIE644" s="104"/>
      <c r="HIF644" s="60"/>
      <c r="HIG644" s="61"/>
      <c r="HIH644" s="104"/>
      <c r="HII644" s="60"/>
      <c r="HIJ644" s="61"/>
      <c r="HIK644" s="104"/>
      <c r="HIL644" s="60"/>
      <c r="HIM644" s="61"/>
      <c r="HIN644" s="104"/>
      <c r="HIO644" s="60"/>
      <c r="HIP644" s="61"/>
      <c r="HIQ644" s="104"/>
      <c r="HIR644" s="60"/>
      <c r="HIS644" s="61"/>
      <c r="HIT644" s="104"/>
      <c r="HIU644" s="60"/>
      <c r="HIV644" s="61"/>
      <c r="HIW644" s="104"/>
      <c r="HIX644" s="60"/>
      <c r="HIY644" s="61"/>
      <c r="HIZ644" s="104"/>
      <c r="HJA644" s="60"/>
      <c r="HJB644" s="61"/>
      <c r="HJC644" s="104"/>
      <c r="HJD644" s="60"/>
      <c r="HJE644" s="61"/>
      <c r="HJF644" s="104"/>
      <c r="HJG644" s="60"/>
      <c r="HJH644" s="61"/>
      <c r="HJI644" s="104"/>
      <c r="HJJ644" s="60"/>
      <c r="HJK644" s="61"/>
      <c r="HJL644" s="104"/>
      <c r="HJM644" s="60"/>
      <c r="HJN644" s="61"/>
      <c r="HJO644" s="104"/>
      <c r="HJP644" s="60"/>
      <c r="HJQ644" s="61"/>
      <c r="HJR644" s="104"/>
      <c r="HJS644" s="60"/>
      <c r="HJT644" s="61"/>
      <c r="HJU644" s="104"/>
      <c r="HJV644" s="60"/>
      <c r="HJW644" s="61"/>
      <c r="HJX644" s="104"/>
      <c r="HJY644" s="60"/>
      <c r="HJZ644" s="61"/>
      <c r="HKA644" s="104"/>
      <c r="HKB644" s="60"/>
      <c r="HKC644" s="61"/>
      <c r="HKD644" s="104"/>
      <c r="HKE644" s="60"/>
      <c r="HKF644" s="61"/>
      <c r="HKG644" s="104"/>
      <c r="HKH644" s="60"/>
      <c r="HKI644" s="61"/>
      <c r="HKJ644" s="104"/>
      <c r="HKK644" s="60"/>
      <c r="HKL644" s="61"/>
      <c r="HKM644" s="104"/>
      <c r="HKN644" s="60"/>
      <c r="HKO644" s="61"/>
      <c r="HKP644" s="104"/>
      <c r="HKQ644" s="60"/>
      <c r="HKR644" s="61"/>
      <c r="HKS644" s="104"/>
      <c r="HKT644" s="60"/>
      <c r="HKU644" s="61"/>
      <c r="HKV644" s="104"/>
      <c r="HKW644" s="60"/>
      <c r="HKX644" s="61"/>
      <c r="HKY644" s="104"/>
      <c r="HKZ644" s="60"/>
      <c r="HLA644" s="61"/>
      <c r="HLB644" s="104"/>
      <c r="HLC644" s="60"/>
      <c r="HLD644" s="61"/>
      <c r="HLE644" s="104"/>
      <c r="HLF644" s="60"/>
      <c r="HLG644" s="61"/>
      <c r="HLH644" s="104"/>
      <c r="HLI644" s="60"/>
      <c r="HLJ644" s="61"/>
      <c r="HLK644" s="104"/>
      <c r="HLL644" s="60"/>
      <c r="HLM644" s="61"/>
      <c r="HLN644" s="104"/>
      <c r="HLO644" s="60"/>
      <c r="HLP644" s="61"/>
      <c r="HLQ644" s="104"/>
      <c r="HLR644" s="60"/>
      <c r="HLS644" s="61"/>
      <c r="HLT644" s="104"/>
      <c r="HLU644" s="60"/>
      <c r="HLV644" s="61"/>
      <c r="HLW644" s="104"/>
      <c r="HLX644" s="60"/>
      <c r="HLY644" s="61"/>
      <c r="HLZ644" s="104"/>
      <c r="HMA644" s="60"/>
      <c r="HMB644" s="61"/>
      <c r="HMC644" s="104"/>
      <c r="HMD644" s="60"/>
      <c r="HME644" s="61"/>
      <c r="HMF644" s="104"/>
      <c r="HMG644" s="60"/>
      <c r="HMH644" s="61"/>
      <c r="HMI644" s="104"/>
      <c r="HMJ644" s="60"/>
      <c r="HMK644" s="61"/>
      <c r="HML644" s="104"/>
      <c r="HMM644" s="60"/>
      <c r="HMN644" s="61"/>
      <c r="HMO644" s="104"/>
      <c r="HMP644" s="60"/>
      <c r="HMQ644" s="61"/>
      <c r="HMR644" s="104"/>
      <c r="HMS644" s="60"/>
      <c r="HMT644" s="61"/>
      <c r="HMU644" s="104"/>
      <c r="HMV644" s="60"/>
      <c r="HMW644" s="61"/>
      <c r="HMX644" s="104"/>
      <c r="HMY644" s="60"/>
      <c r="HMZ644" s="61"/>
      <c r="HNA644" s="104"/>
      <c r="HNB644" s="60"/>
      <c r="HNC644" s="61"/>
      <c r="HND644" s="104"/>
      <c r="HNE644" s="60"/>
      <c r="HNF644" s="61"/>
      <c r="HNG644" s="104"/>
      <c r="HNH644" s="60"/>
      <c r="HNI644" s="61"/>
      <c r="HNJ644" s="104"/>
      <c r="HNK644" s="60"/>
      <c r="HNL644" s="61"/>
      <c r="HNM644" s="104"/>
      <c r="HNN644" s="60"/>
      <c r="HNO644" s="61"/>
      <c r="HNP644" s="104"/>
      <c r="HNQ644" s="60"/>
      <c r="HNR644" s="61"/>
      <c r="HNS644" s="104"/>
      <c r="HNT644" s="60"/>
      <c r="HNU644" s="61"/>
      <c r="HNV644" s="104"/>
      <c r="HNW644" s="60"/>
      <c r="HNX644" s="61"/>
      <c r="HNY644" s="104"/>
      <c r="HNZ644" s="60"/>
      <c r="HOA644" s="61"/>
      <c r="HOB644" s="104"/>
      <c r="HOC644" s="60"/>
      <c r="HOD644" s="61"/>
      <c r="HOE644" s="104"/>
      <c r="HOF644" s="60"/>
      <c r="HOG644" s="61"/>
      <c r="HOH644" s="104"/>
      <c r="HOI644" s="60"/>
      <c r="HOJ644" s="61"/>
      <c r="HOK644" s="104"/>
      <c r="HOL644" s="60"/>
      <c r="HOM644" s="61"/>
      <c r="HON644" s="104"/>
      <c r="HOO644" s="60"/>
      <c r="HOP644" s="61"/>
      <c r="HOQ644" s="104"/>
      <c r="HOR644" s="60"/>
      <c r="HOS644" s="61"/>
      <c r="HOT644" s="104"/>
      <c r="HOU644" s="60"/>
      <c r="HOV644" s="61"/>
      <c r="HOW644" s="104"/>
      <c r="HOX644" s="60"/>
      <c r="HOY644" s="61"/>
      <c r="HOZ644" s="104"/>
      <c r="HPA644" s="60"/>
      <c r="HPB644" s="61"/>
      <c r="HPC644" s="104"/>
      <c r="HPD644" s="60"/>
      <c r="HPE644" s="61"/>
      <c r="HPF644" s="104"/>
      <c r="HPG644" s="60"/>
      <c r="HPH644" s="61"/>
      <c r="HPI644" s="104"/>
      <c r="HPJ644" s="60"/>
      <c r="HPK644" s="61"/>
      <c r="HPL644" s="104"/>
      <c r="HPM644" s="60"/>
      <c r="HPN644" s="61"/>
      <c r="HPO644" s="104"/>
      <c r="HPP644" s="60"/>
      <c r="HPQ644" s="61"/>
      <c r="HPR644" s="104"/>
      <c r="HPS644" s="60"/>
      <c r="HPT644" s="61"/>
      <c r="HPU644" s="104"/>
      <c r="HPV644" s="60"/>
      <c r="HPW644" s="61"/>
      <c r="HPX644" s="104"/>
      <c r="HPY644" s="60"/>
      <c r="HPZ644" s="61"/>
      <c r="HQA644" s="104"/>
      <c r="HQB644" s="60"/>
      <c r="HQC644" s="61"/>
      <c r="HQD644" s="104"/>
      <c r="HQE644" s="60"/>
      <c r="HQF644" s="61"/>
      <c r="HQG644" s="104"/>
      <c r="HQH644" s="60"/>
      <c r="HQI644" s="61"/>
      <c r="HQJ644" s="104"/>
      <c r="HQK644" s="60"/>
      <c r="HQL644" s="61"/>
      <c r="HQM644" s="104"/>
      <c r="HQN644" s="60"/>
      <c r="HQO644" s="61"/>
      <c r="HQP644" s="104"/>
      <c r="HQQ644" s="60"/>
      <c r="HQR644" s="61"/>
      <c r="HQS644" s="104"/>
      <c r="HQT644" s="60"/>
      <c r="HQU644" s="61"/>
      <c r="HQV644" s="104"/>
      <c r="HQW644" s="60"/>
      <c r="HQX644" s="61"/>
      <c r="HQY644" s="104"/>
      <c r="HQZ644" s="60"/>
      <c r="HRA644" s="61"/>
      <c r="HRB644" s="104"/>
      <c r="HRC644" s="60"/>
      <c r="HRD644" s="61"/>
      <c r="HRE644" s="104"/>
      <c r="HRF644" s="60"/>
      <c r="HRG644" s="61"/>
      <c r="HRH644" s="104"/>
      <c r="HRI644" s="60"/>
      <c r="HRJ644" s="61"/>
      <c r="HRK644" s="104"/>
      <c r="HRL644" s="60"/>
      <c r="HRM644" s="61"/>
      <c r="HRN644" s="104"/>
      <c r="HRO644" s="60"/>
      <c r="HRP644" s="61"/>
      <c r="HRQ644" s="104"/>
      <c r="HRR644" s="60"/>
      <c r="HRS644" s="61"/>
      <c r="HRT644" s="104"/>
      <c r="HRU644" s="60"/>
      <c r="HRV644" s="61"/>
      <c r="HRW644" s="104"/>
      <c r="HRX644" s="60"/>
      <c r="HRY644" s="61"/>
      <c r="HRZ644" s="104"/>
      <c r="HSA644" s="60"/>
      <c r="HSB644" s="61"/>
      <c r="HSC644" s="104"/>
      <c r="HSD644" s="60"/>
      <c r="HSE644" s="61"/>
      <c r="HSF644" s="104"/>
      <c r="HSG644" s="60"/>
      <c r="HSH644" s="61"/>
      <c r="HSI644" s="104"/>
      <c r="HSJ644" s="60"/>
      <c r="HSK644" s="61"/>
      <c r="HSL644" s="104"/>
      <c r="HSM644" s="60"/>
      <c r="HSN644" s="61"/>
      <c r="HSO644" s="104"/>
      <c r="HSP644" s="60"/>
      <c r="HSQ644" s="61"/>
      <c r="HSR644" s="104"/>
      <c r="HSS644" s="60"/>
      <c r="HST644" s="61"/>
      <c r="HSU644" s="104"/>
      <c r="HSV644" s="60"/>
      <c r="HSW644" s="61"/>
      <c r="HSX644" s="104"/>
      <c r="HSY644" s="60"/>
      <c r="HSZ644" s="61"/>
      <c r="HTA644" s="104"/>
      <c r="HTB644" s="60"/>
      <c r="HTC644" s="61"/>
      <c r="HTD644" s="104"/>
      <c r="HTE644" s="60"/>
      <c r="HTF644" s="61"/>
      <c r="HTG644" s="104"/>
      <c r="HTH644" s="60"/>
      <c r="HTI644" s="61"/>
      <c r="HTJ644" s="104"/>
      <c r="HTK644" s="60"/>
      <c r="HTL644" s="61"/>
      <c r="HTM644" s="104"/>
      <c r="HTN644" s="60"/>
      <c r="HTO644" s="61"/>
      <c r="HTP644" s="104"/>
      <c r="HTQ644" s="60"/>
      <c r="HTR644" s="61"/>
      <c r="HTS644" s="104"/>
      <c r="HTT644" s="60"/>
      <c r="HTU644" s="61"/>
      <c r="HTV644" s="104"/>
      <c r="HTW644" s="60"/>
      <c r="HTX644" s="61"/>
      <c r="HTY644" s="104"/>
      <c r="HTZ644" s="60"/>
      <c r="HUA644" s="61"/>
      <c r="HUB644" s="104"/>
      <c r="HUC644" s="60"/>
      <c r="HUD644" s="61"/>
      <c r="HUE644" s="104"/>
      <c r="HUF644" s="60"/>
      <c r="HUG644" s="61"/>
      <c r="HUH644" s="104"/>
      <c r="HUI644" s="60"/>
      <c r="HUJ644" s="61"/>
      <c r="HUK644" s="104"/>
      <c r="HUL644" s="60"/>
      <c r="HUM644" s="61"/>
      <c r="HUN644" s="104"/>
      <c r="HUO644" s="60"/>
      <c r="HUP644" s="61"/>
      <c r="HUQ644" s="104"/>
      <c r="HUR644" s="60"/>
      <c r="HUS644" s="61"/>
      <c r="HUT644" s="104"/>
      <c r="HUU644" s="60"/>
      <c r="HUV644" s="61"/>
      <c r="HUW644" s="104"/>
      <c r="HUX644" s="60"/>
      <c r="HUY644" s="61"/>
      <c r="HUZ644" s="104"/>
      <c r="HVA644" s="60"/>
      <c r="HVB644" s="61"/>
      <c r="HVC644" s="104"/>
      <c r="HVD644" s="60"/>
      <c r="HVE644" s="61"/>
      <c r="HVF644" s="104"/>
      <c r="HVG644" s="60"/>
      <c r="HVH644" s="61"/>
      <c r="HVI644" s="104"/>
      <c r="HVJ644" s="60"/>
      <c r="HVK644" s="61"/>
      <c r="HVL644" s="104"/>
      <c r="HVM644" s="60"/>
      <c r="HVN644" s="61"/>
      <c r="HVO644" s="104"/>
      <c r="HVP644" s="60"/>
      <c r="HVQ644" s="61"/>
      <c r="HVR644" s="104"/>
      <c r="HVS644" s="60"/>
      <c r="HVT644" s="61"/>
      <c r="HVU644" s="104"/>
      <c r="HVV644" s="60"/>
      <c r="HVW644" s="61"/>
      <c r="HVX644" s="104"/>
      <c r="HVY644" s="60"/>
      <c r="HVZ644" s="61"/>
      <c r="HWA644" s="104"/>
      <c r="HWB644" s="60"/>
      <c r="HWC644" s="61"/>
      <c r="HWD644" s="104"/>
      <c r="HWE644" s="60"/>
      <c r="HWF644" s="61"/>
      <c r="HWG644" s="104"/>
      <c r="HWH644" s="60"/>
      <c r="HWI644" s="61"/>
      <c r="HWJ644" s="104"/>
      <c r="HWK644" s="60"/>
      <c r="HWL644" s="61"/>
      <c r="HWM644" s="104"/>
      <c r="HWN644" s="60"/>
      <c r="HWO644" s="61"/>
      <c r="HWP644" s="104"/>
      <c r="HWQ644" s="60"/>
      <c r="HWR644" s="61"/>
      <c r="HWS644" s="104"/>
      <c r="HWT644" s="60"/>
      <c r="HWU644" s="61"/>
      <c r="HWV644" s="104"/>
      <c r="HWW644" s="60"/>
      <c r="HWX644" s="61"/>
      <c r="HWY644" s="104"/>
      <c r="HWZ644" s="60"/>
      <c r="HXA644" s="61"/>
      <c r="HXB644" s="104"/>
      <c r="HXC644" s="60"/>
      <c r="HXD644" s="61"/>
      <c r="HXE644" s="104"/>
      <c r="HXF644" s="60"/>
      <c r="HXG644" s="61"/>
      <c r="HXH644" s="104"/>
      <c r="HXI644" s="60"/>
      <c r="HXJ644" s="61"/>
      <c r="HXK644" s="104"/>
      <c r="HXL644" s="60"/>
      <c r="HXM644" s="61"/>
      <c r="HXN644" s="104"/>
      <c r="HXO644" s="60"/>
      <c r="HXP644" s="61"/>
      <c r="HXQ644" s="104"/>
      <c r="HXR644" s="60"/>
      <c r="HXS644" s="61"/>
      <c r="HXT644" s="104"/>
      <c r="HXU644" s="60"/>
      <c r="HXV644" s="61"/>
      <c r="HXW644" s="104"/>
      <c r="HXX644" s="60"/>
      <c r="HXY644" s="61"/>
      <c r="HXZ644" s="104"/>
      <c r="HYA644" s="60"/>
      <c r="HYB644" s="61"/>
      <c r="HYC644" s="104"/>
      <c r="HYD644" s="60"/>
      <c r="HYE644" s="61"/>
      <c r="HYF644" s="104"/>
      <c r="HYG644" s="60"/>
      <c r="HYH644" s="61"/>
      <c r="HYI644" s="104"/>
      <c r="HYJ644" s="60"/>
      <c r="HYK644" s="61"/>
      <c r="HYL644" s="104"/>
      <c r="HYM644" s="60"/>
      <c r="HYN644" s="61"/>
      <c r="HYO644" s="104"/>
      <c r="HYP644" s="60"/>
      <c r="HYQ644" s="61"/>
      <c r="HYR644" s="104"/>
      <c r="HYS644" s="60"/>
      <c r="HYT644" s="61"/>
      <c r="HYU644" s="104"/>
      <c r="HYV644" s="60"/>
      <c r="HYW644" s="61"/>
      <c r="HYX644" s="104"/>
      <c r="HYY644" s="60"/>
      <c r="HYZ644" s="61"/>
      <c r="HZA644" s="104"/>
      <c r="HZB644" s="60"/>
      <c r="HZC644" s="61"/>
      <c r="HZD644" s="104"/>
      <c r="HZE644" s="60"/>
      <c r="HZF644" s="61"/>
      <c r="HZG644" s="104"/>
      <c r="HZH644" s="60"/>
      <c r="HZI644" s="61"/>
      <c r="HZJ644" s="104"/>
      <c r="HZK644" s="60"/>
      <c r="HZL644" s="61"/>
      <c r="HZM644" s="104"/>
      <c r="HZN644" s="60"/>
      <c r="HZO644" s="61"/>
      <c r="HZP644" s="104"/>
      <c r="HZQ644" s="60"/>
      <c r="HZR644" s="61"/>
      <c r="HZS644" s="104"/>
      <c r="HZT644" s="60"/>
      <c r="HZU644" s="61"/>
      <c r="HZV644" s="104"/>
      <c r="HZW644" s="60"/>
      <c r="HZX644" s="61"/>
      <c r="HZY644" s="104"/>
      <c r="HZZ644" s="60"/>
      <c r="IAA644" s="61"/>
      <c r="IAB644" s="104"/>
      <c r="IAC644" s="60"/>
      <c r="IAD644" s="61"/>
      <c r="IAE644" s="104"/>
      <c r="IAF644" s="60"/>
      <c r="IAG644" s="61"/>
      <c r="IAH644" s="104"/>
      <c r="IAI644" s="60"/>
      <c r="IAJ644" s="61"/>
      <c r="IAK644" s="104"/>
      <c r="IAL644" s="60"/>
      <c r="IAM644" s="61"/>
      <c r="IAN644" s="104"/>
      <c r="IAO644" s="60"/>
      <c r="IAP644" s="61"/>
      <c r="IAQ644" s="104"/>
      <c r="IAR644" s="60"/>
      <c r="IAS644" s="61"/>
      <c r="IAT644" s="104"/>
      <c r="IAU644" s="60"/>
      <c r="IAV644" s="61"/>
      <c r="IAW644" s="104"/>
      <c r="IAX644" s="60"/>
      <c r="IAY644" s="61"/>
      <c r="IAZ644" s="104"/>
      <c r="IBA644" s="60"/>
      <c r="IBB644" s="61"/>
      <c r="IBC644" s="104"/>
      <c r="IBD644" s="60"/>
      <c r="IBE644" s="61"/>
      <c r="IBF644" s="104"/>
      <c r="IBG644" s="60"/>
      <c r="IBH644" s="61"/>
      <c r="IBI644" s="104"/>
      <c r="IBJ644" s="60"/>
      <c r="IBK644" s="61"/>
      <c r="IBL644" s="104"/>
      <c r="IBM644" s="60"/>
      <c r="IBN644" s="61"/>
      <c r="IBO644" s="104"/>
      <c r="IBP644" s="60"/>
      <c r="IBQ644" s="61"/>
      <c r="IBR644" s="104"/>
      <c r="IBS644" s="60"/>
      <c r="IBT644" s="61"/>
      <c r="IBU644" s="104"/>
      <c r="IBV644" s="60"/>
      <c r="IBW644" s="61"/>
      <c r="IBX644" s="104"/>
      <c r="IBY644" s="60"/>
      <c r="IBZ644" s="61"/>
      <c r="ICA644" s="104"/>
      <c r="ICB644" s="60"/>
      <c r="ICC644" s="61"/>
      <c r="ICD644" s="104"/>
      <c r="ICE644" s="60"/>
      <c r="ICF644" s="61"/>
      <c r="ICG644" s="104"/>
      <c r="ICH644" s="60"/>
      <c r="ICI644" s="61"/>
      <c r="ICJ644" s="104"/>
      <c r="ICK644" s="60"/>
      <c r="ICL644" s="61"/>
      <c r="ICM644" s="104"/>
      <c r="ICN644" s="60"/>
      <c r="ICO644" s="61"/>
      <c r="ICP644" s="104"/>
      <c r="ICQ644" s="60"/>
      <c r="ICR644" s="61"/>
      <c r="ICS644" s="104"/>
      <c r="ICT644" s="60"/>
      <c r="ICU644" s="61"/>
      <c r="ICV644" s="104"/>
      <c r="ICW644" s="60"/>
      <c r="ICX644" s="61"/>
      <c r="ICY644" s="104"/>
      <c r="ICZ644" s="60"/>
      <c r="IDA644" s="61"/>
      <c r="IDB644" s="104"/>
      <c r="IDC644" s="60"/>
      <c r="IDD644" s="61"/>
      <c r="IDE644" s="104"/>
      <c r="IDF644" s="60"/>
      <c r="IDG644" s="61"/>
      <c r="IDH644" s="104"/>
      <c r="IDI644" s="60"/>
      <c r="IDJ644" s="61"/>
      <c r="IDK644" s="104"/>
      <c r="IDL644" s="60"/>
      <c r="IDM644" s="61"/>
      <c r="IDN644" s="104"/>
      <c r="IDO644" s="60"/>
      <c r="IDP644" s="61"/>
      <c r="IDQ644" s="104"/>
      <c r="IDR644" s="60"/>
      <c r="IDS644" s="61"/>
      <c r="IDT644" s="104"/>
      <c r="IDU644" s="60"/>
      <c r="IDV644" s="61"/>
      <c r="IDW644" s="104"/>
      <c r="IDX644" s="60"/>
      <c r="IDY644" s="61"/>
      <c r="IDZ644" s="104"/>
      <c r="IEA644" s="60"/>
      <c r="IEB644" s="61"/>
      <c r="IEC644" s="104"/>
      <c r="IED644" s="60"/>
      <c r="IEE644" s="61"/>
      <c r="IEF644" s="104"/>
      <c r="IEG644" s="60"/>
      <c r="IEH644" s="61"/>
      <c r="IEI644" s="104"/>
      <c r="IEJ644" s="60"/>
      <c r="IEK644" s="61"/>
      <c r="IEL644" s="104"/>
      <c r="IEM644" s="60"/>
      <c r="IEN644" s="61"/>
      <c r="IEO644" s="104"/>
      <c r="IEP644" s="60"/>
      <c r="IEQ644" s="61"/>
      <c r="IER644" s="104"/>
      <c r="IES644" s="60"/>
      <c r="IET644" s="61"/>
      <c r="IEU644" s="104"/>
      <c r="IEV644" s="60"/>
      <c r="IEW644" s="61"/>
      <c r="IEX644" s="104"/>
      <c r="IEY644" s="60"/>
      <c r="IEZ644" s="61"/>
      <c r="IFA644" s="104"/>
      <c r="IFB644" s="60"/>
      <c r="IFC644" s="61"/>
      <c r="IFD644" s="104"/>
      <c r="IFE644" s="60"/>
      <c r="IFF644" s="61"/>
      <c r="IFG644" s="104"/>
      <c r="IFH644" s="60"/>
      <c r="IFI644" s="61"/>
      <c r="IFJ644" s="104"/>
      <c r="IFK644" s="60"/>
      <c r="IFL644" s="61"/>
      <c r="IFM644" s="104"/>
      <c r="IFN644" s="60"/>
      <c r="IFO644" s="61"/>
      <c r="IFP644" s="104"/>
      <c r="IFQ644" s="60"/>
      <c r="IFR644" s="61"/>
      <c r="IFS644" s="104"/>
      <c r="IFT644" s="60"/>
      <c r="IFU644" s="61"/>
      <c r="IFV644" s="104"/>
      <c r="IFW644" s="60"/>
      <c r="IFX644" s="61"/>
      <c r="IFY644" s="104"/>
      <c r="IFZ644" s="60"/>
      <c r="IGA644" s="61"/>
      <c r="IGB644" s="104"/>
      <c r="IGC644" s="60"/>
      <c r="IGD644" s="61"/>
      <c r="IGE644" s="104"/>
      <c r="IGF644" s="60"/>
      <c r="IGG644" s="61"/>
      <c r="IGH644" s="104"/>
      <c r="IGI644" s="60"/>
      <c r="IGJ644" s="61"/>
      <c r="IGK644" s="104"/>
      <c r="IGL644" s="60"/>
      <c r="IGM644" s="61"/>
      <c r="IGN644" s="104"/>
      <c r="IGO644" s="60"/>
      <c r="IGP644" s="61"/>
      <c r="IGQ644" s="104"/>
      <c r="IGR644" s="60"/>
      <c r="IGS644" s="61"/>
      <c r="IGT644" s="104"/>
      <c r="IGU644" s="60"/>
      <c r="IGV644" s="61"/>
      <c r="IGW644" s="104"/>
      <c r="IGX644" s="60"/>
      <c r="IGY644" s="61"/>
      <c r="IGZ644" s="104"/>
      <c r="IHA644" s="60"/>
      <c r="IHB644" s="61"/>
      <c r="IHC644" s="104"/>
      <c r="IHD644" s="60"/>
      <c r="IHE644" s="61"/>
      <c r="IHF644" s="104"/>
      <c r="IHG644" s="60"/>
      <c r="IHH644" s="61"/>
      <c r="IHI644" s="104"/>
      <c r="IHJ644" s="60"/>
      <c r="IHK644" s="61"/>
      <c r="IHL644" s="104"/>
      <c r="IHM644" s="60"/>
      <c r="IHN644" s="61"/>
      <c r="IHO644" s="104"/>
      <c r="IHP644" s="60"/>
      <c r="IHQ644" s="61"/>
      <c r="IHR644" s="104"/>
      <c r="IHS644" s="60"/>
      <c r="IHT644" s="61"/>
      <c r="IHU644" s="104"/>
      <c r="IHV644" s="60"/>
      <c r="IHW644" s="61"/>
      <c r="IHX644" s="104"/>
      <c r="IHY644" s="60"/>
      <c r="IHZ644" s="61"/>
      <c r="IIA644" s="104"/>
      <c r="IIB644" s="60"/>
      <c r="IIC644" s="61"/>
      <c r="IID644" s="104"/>
      <c r="IIE644" s="60"/>
      <c r="IIF644" s="61"/>
      <c r="IIG644" s="104"/>
      <c r="IIH644" s="60"/>
      <c r="III644" s="61"/>
      <c r="IIJ644" s="104"/>
      <c r="IIK644" s="60"/>
      <c r="IIL644" s="61"/>
      <c r="IIM644" s="104"/>
      <c r="IIN644" s="60"/>
      <c r="IIO644" s="61"/>
      <c r="IIP644" s="104"/>
      <c r="IIQ644" s="60"/>
      <c r="IIR644" s="61"/>
      <c r="IIS644" s="104"/>
      <c r="IIT644" s="60"/>
      <c r="IIU644" s="61"/>
      <c r="IIV644" s="104"/>
      <c r="IIW644" s="60"/>
      <c r="IIX644" s="61"/>
      <c r="IIY644" s="104"/>
      <c r="IIZ644" s="60"/>
      <c r="IJA644" s="61"/>
      <c r="IJB644" s="104"/>
      <c r="IJC644" s="60"/>
      <c r="IJD644" s="61"/>
      <c r="IJE644" s="104"/>
      <c r="IJF644" s="60"/>
      <c r="IJG644" s="61"/>
      <c r="IJH644" s="104"/>
      <c r="IJI644" s="60"/>
      <c r="IJJ644" s="61"/>
      <c r="IJK644" s="104"/>
      <c r="IJL644" s="60"/>
      <c r="IJM644" s="61"/>
      <c r="IJN644" s="104"/>
      <c r="IJO644" s="60"/>
      <c r="IJP644" s="61"/>
      <c r="IJQ644" s="104"/>
      <c r="IJR644" s="60"/>
      <c r="IJS644" s="61"/>
      <c r="IJT644" s="104"/>
      <c r="IJU644" s="60"/>
      <c r="IJV644" s="61"/>
      <c r="IJW644" s="104"/>
      <c r="IJX644" s="60"/>
      <c r="IJY644" s="61"/>
      <c r="IJZ644" s="104"/>
      <c r="IKA644" s="60"/>
      <c r="IKB644" s="61"/>
      <c r="IKC644" s="104"/>
      <c r="IKD644" s="60"/>
      <c r="IKE644" s="61"/>
      <c r="IKF644" s="104"/>
      <c r="IKG644" s="60"/>
      <c r="IKH644" s="61"/>
      <c r="IKI644" s="104"/>
      <c r="IKJ644" s="60"/>
      <c r="IKK644" s="61"/>
      <c r="IKL644" s="104"/>
      <c r="IKM644" s="60"/>
      <c r="IKN644" s="61"/>
      <c r="IKO644" s="104"/>
      <c r="IKP644" s="60"/>
      <c r="IKQ644" s="61"/>
      <c r="IKR644" s="104"/>
      <c r="IKS644" s="60"/>
      <c r="IKT644" s="61"/>
      <c r="IKU644" s="104"/>
      <c r="IKV644" s="60"/>
      <c r="IKW644" s="61"/>
      <c r="IKX644" s="104"/>
      <c r="IKY644" s="60"/>
      <c r="IKZ644" s="61"/>
      <c r="ILA644" s="104"/>
      <c r="ILB644" s="60"/>
      <c r="ILC644" s="61"/>
      <c r="ILD644" s="104"/>
      <c r="ILE644" s="60"/>
      <c r="ILF644" s="61"/>
      <c r="ILG644" s="104"/>
      <c r="ILH644" s="60"/>
      <c r="ILI644" s="61"/>
      <c r="ILJ644" s="104"/>
      <c r="ILK644" s="60"/>
      <c r="ILL644" s="61"/>
      <c r="ILM644" s="104"/>
      <c r="ILN644" s="60"/>
      <c r="ILO644" s="61"/>
      <c r="ILP644" s="104"/>
      <c r="ILQ644" s="60"/>
      <c r="ILR644" s="61"/>
      <c r="ILS644" s="104"/>
      <c r="ILT644" s="60"/>
      <c r="ILU644" s="61"/>
      <c r="ILV644" s="104"/>
      <c r="ILW644" s="60"/>
      <c r="ILX644" s="61"/>
      <c r="ILY644" s="104"/>
      <c r="ILZ644" s="60"/>
      <c r="IMA644" s="61"/>
      <c r="IMB644" s="104"/>
      <c r="IMC644" s="60"/>
      <c r="IMD644" s="61"/>
      <c r="IME644" s="104"/>
      <c r="IMF644" s="60"/>
      <c r="IMG644" s="61"/>
      <c r="IMH644" s="104"/>
      <c r="IMI644" s="60"/>
      <c r="IMJ644" s="61"/>
      <c r="IMK644" s="104"/>
      <c r="IML644" s="60"/>
      <c r="IMM644" s="61"/>
      <c r="IMN644" s="104"/>
      <c r="IMO644" s="60"/>
      <c r="IMP644" s="61"/>
      <c r="IMQ644" s="104"/>
      <c r="IMR644" s="60"/>
      <c r="IMS644" s="61"/>
      <c r="IMT644" s="104"/>
      <c r="IMU644" s="60"/>
      <c r="IMV644" s="61"/>
      <c r="IMW644" s="104"/>
      <c r="IMX644" s="60"/>
      <c r="IMY644" s="61"/>
      <c r="IMZ644" s="104"/>
      <c r="INA644" s="60"/>
      <c r="INB644" s="61"/>
      <c r="INC644" s="104"/>
      <c r="IND644" s="60"/>
      <c r="INE644" s="61"/>
      <c r="INF644" s="104"/>
      <c r="ING644" s="60"/>
      <c r="INH644" s="61"/>
      <c r="INI644" s="104"/>
      <c r="INJ644" s="60"/>
      <c r="INK644" s="61"/>
      <c r="INL644" s="104"/>
      <c r="INM644" s="60"/>
      <c r="INN644" s="61"/>
      <c r="INO644" s="104"/>
      <c r="INP644" s="60"/>
      <c r="INQ644" s="61"/>
      <c r="INR644" s="104"/>
      <c r="INS644" s="60"/>
      <c r="INT644" s="61"/>
      <c r="INU644" s="104"/>
      <c r="INV644" s="60"/>
      <c r="INW644" s="61"/>
      <c r="INX644" s="104"/>
      <c r="INY644" s="60"/>
      <c r="INZ644" s="61"/>
      <c r="IOA644" s="104"/>
      <c r="IOB644" s="60"/>
      <c r="IOC644" s="61"/>
      <c r="IOD644" s="104"/>
      <c r="IOE644" s="60"/>
      <c r="IOF644" s="61"/>
      <c r="IOG644" s="104"/>
      <c r="IOH644" s="60"/>
      <c r="IOI644" s="61"/>
      <c r="IOJ644" s="104"/>
      <c r="IOK644" s="60"/>
      <c r="IOL644" s="61"/>
      <c r="IOM644" s="104"/>
      <c r="ION644" s="60"/>
      <c r="IOO644" s="61"/>
      <c r="IOP644" s="104"/>
      <c r="IOQ644" s="60"/>
      <c r="IOR644" s="61"/>
      <c r="IOS644" s="104"/>
      <c r="IOT644" s="60"/>
      <c r="IOU644" s="61"/>
      <c r="IOV644" s="104"/>
      <c r="IOW644" s="60"/>
      <c r="IOX644" s="61"/>
      <c r="IOY644" s="104"/>
      <c r="IOZ644" s="60"/>
      <c r="IPA644" s="61"/>
      <c r="IPB644" s="104"/>
      <c r="IPC644" s="60"/>
      <c r="IPD644" s="61"/>
      <c r="IPE644" s="104"/>
      <c r="IPF644" s="60"/>
      <c r="IPG644" s="61"/>
      <c r="IPH644" s="104"/>
      <c r="IPI644" s="60"/>
      <c r="IPJ644" s="61"/>
      <c r="IPK644" s="104"/>
      <c r="IPL644" s="60"/>
      <c r="IPM644" s="61"/>
      <c r="IPN644" s="104"/>
      <c r="IPO644" s="60"/>
      <c r="IPP644" s="61"/>
      <c r="IPQ644" s="104"/>
      <c r="IPR644" s="60"/>
      <c r="IPS644" s="61"/>
      <c r="IPT644" s="104"/>
      <c r="IPU644" s="60"/>
      <c r="IPV644" s="61"/>
      <c r="IPW644" s="104"/>
      <c r="IPX644" s="60"/>
      <c r="IPY644" s="61"/>
      <c r="IPZ644" s="104"/>
      <c r="IQA644" s="60"/>
      <c r="IQB644" s="61"/>
      <c r="IQC644" s="104"/>
      <c r="IQD644" s="60"/>
      <c r="IQE644" s="61"/>
      <c r="IQF644" s="104"/>
      <c r="IQG644" s="60"/>
      <c r="IQH644" s="61"/>
      <c r="IQI644" s="104"/>
      <c r="IQJ644" s="60"/>
      <c r="IQK644" s="61"/>
      <c r="IQL644" s="104"/>
      <c r="IQM644" s="60"/>
      <c r="IQN644" s="61"/>
      <c r="IQO644" s="104"/>
      <c r="IQP644" s="60"/>
      <c r="IQQ644" s="61"/>
      <c r="IQR644" s="104"/>
      <c r="IQS644" s="60"/>
      <c r="IQT644" s="61"/>
      <c r="IQU644" s="104"/>
      <c r="IQV644" s="60"/>
      <c r="IQW644" s="61"/>
      <c r="IQX644" s="104"/>
      <c r="IQY644" s="60"/>
      <c r="IQZ644" s="61"/>
      <c r="IRA644" s="104"/>
      <c r="IRB644" s="60"/>
      <c r="IRC644" s="61"/>
      <c r="IRD644" s="104"/>
      <c r="IRE644" s="60"/>
      <c r="IRF644" s="61"/>
      <c r="IRG644" s="104"/>
      <c r="IRH644" s="60"/>
      <c r="IRI644" s="61"/>
      <c r="IRJ644" s="104"/>
      <c r="IRK644" s="60"/>
      <c r="IRL644" s="61"/>
      <c r="IRM644" s="104"/>
      <c r="IRN644" s="60"/>
      <c r="IRO644" s="61"/>
      <c r="IRP644" s="104"/>
      <c r="IRQ644" s="60"/>
      <c r="IRR644" s="61"/>
      <c r="IRS644" s="104"/>
      <c r="IRT644" s="60"/>
      <c r="IRU644" s="61"/>
      <c r="IRV644" s="104"/>
      <c r="IRW644" s="60"/>
      <c r="IRX644" s="61"/>
      <c r="IRY644" s="104"/>
      <c r="IRZ644" s="60"/>
      <c r="ISA644" s="61"/>
      <c r="ISB644" s="104"/>
      <c r="ISC644" s="60"/>
      <c r="ISD644" s="61"/>
      <c r="ISE644" s="104"/>
      <c r="ISF644" s="60"/>
      <c r="ISG644" s="61"/>
      <c r="ISH644" s="104"/>
      <c r="ISI644" s="60"/>
      <c r="ISJ644" s="61"/>
      <c r="ISK644" s="104"/>
      <c r="ISL644" s="60"/>
      <c r="ISM644" s="61"/>
      <c r="ISN644" s="104"/>
      <c r="ISO644" s="60"/>
      <c r="ISP644" s="61"/>
      <c r="ISQ644" s="104"/>
      <c r="ISR644" s="60"/>
      <c r="ISS644" s="61"/>
      <c r="IST644" s="104"/>
      <c r="ISU644" s="60"/>
      <c r="ISV644" s="61"/>
      <c r="ISW644" s="104"/>
      <c r="ISX644" s="60"/>
      <c r="ISY644" s="61"/>
      <c r="ISZ644" s="104"/>
      <c r="ITA644" s="60"/>
      <c r="ITB644" s="61"/>
      <c r="ITC644" s="104"/>
      <c r="ITD644" s="60"/>
      <c r="ITE644" s="61"/>
      <c r="ITF644" s="104"/>
      <c r="ITG644" s="60"/>
      <c r="ITH644" s="61"/>
      <c r="ITI644" s="104"/>
      <c r="ITJ644" s="60"/>
      <c r="ITK644" s="61"/>
      <c r="ITL644" s="104"/>
      <c r="ITM644" s="60"/>
      <c r="ITN644" s="61"/>
      <c r="ITO644" s="104"/>
      <c r="ITP644" s="60"/>
      <c r="ITQ644" s="61"/>
      <c r="ITR644" s="104"/>
      <c r="ITS644" s="60"/>
      <c r="ITT644" s="61"/>
      <c r="ITU644" s="104"/>
      <c r="ITV644" s="60"/>
      <c r="ITW644" s="61"/>
      <c r="ITX644" s="104"/>
      <c r="ITY644" s="60"/>
      <c r="ITZ644" s="61"/>
      <c r="IUA644" s="104"/>
      <c r="IUB644" s="60"/>
      <c r="IUC644" s="61"/>
      <c r="IUD644" s="104"/>
      <c r="IUE644" s="60"/>
      <c r="IUF644" s="61"/>
      <c r="IUG644" s="104"/>
      <c r="IUH644" s="60"/>
      <c r="IUI644" s="61"/>
      <c r="IUJ644" s="104"/>
      <c r="IUK644" s="60"/>
      <c r="IUL644" s="61"/>
      <c r="IUM644" s="104"/>
      <c r="IUN644" s="60"/>
      <c r="IUO644" s="61"/>
      <c r="IUP644" s="104"/>
      <c r="IUQ644" s="60"/>
      <c r="IUR644" s="61"/>
      <c r="IUS644" s="104"/>
      <c r="IUT644" s="60"/>
      <c r="IUU644" s="61"/>
      <c r="IUV644" s="104"/>
      <c r="IUW644" s="60"/>
      <c r="IUX644" s="61"/>
      <c r="IUY644" s="104"/>
      <c r="IUZ644" s="60"/>
      <c r="IVA644" s="61"/>
      <c r="IVB644" s="104"/>
      <c r="IVC644" s="60"/>
      <c r="IVD644" s="61"/>
      <c r="IVE644" s="104"/>
      <c r="IVF644" s="60"/>
      <c r="IVG644" s="61"/>
      <c r="IVH644" s="104"/>
      <c r="IVI644" s="60"/>
      <c r="IVJ644" s="61"/>
      <c r="IVK644" s="104"/>
      <c r="IVL644" s="60"/>
      <c r="IVM644" s="61"/>
      <c r="IVN644" s="104"/>
      <c r="IVO644" s="60"/>
      <c r="IVP644" s="61"/>
      <c r="IVQ644" s="104"/>
      <c r="IVR644" s="60"/>
      <c r="IVS644" s="61"/>
      <c r="IVT644" s="104"/>
      <c r="IVU644" s="60"/>
      <c r="IVV644" s="61"/>
      <c r="IVW644" s="104"/>
      <c r="IVX644" s="60"/>
      <c r="IVY644" s="61"/>
      <c r="IVZ644" s="104"/>
      <c r="IWA644" s="60"/>
      <c r="IWB644" s="61"/>
      <c r="IWC644" s="104"/>
      <c r="IWD644" s="60"/>
      <c r="IWE644" s="61"/>
      <c r="IWF644" s="104"/>
      <c r="IWG644" s="60"/>
      <c r="IWH644" s="61"/>
      <c r="IWI644" s="104"/>
      <c r="IWJ644" s="60"/>
      <c r="IWK644" s="61"/>
      <c r="IWL644" s="104"/>
      <c r="IWM644" s="60"/>
      <c r="IWN644" s="61"/>
      <c r="IWO644" s="104"/>
      <c r="IWP644" s="60"/>
      <c r="IWQ644" s="61"/>
      <c r="IWR644" s="104"/>
      <c r="IWS644" s="60"/>
      <c r="IWT644" s="61"/>
      <c r="IWU644" s="104"/>
      <c r="IWV644" s="60"/>
      <c r="IWW644" s="61"/>
      <c r="IWX644" s="104"/>
      <c r="IWY644" s="60"/>
      <c r="IWZ644" s="61"/>
      <c r="IXA644" s="104"/>
      <c r="IXB644" s="60"/>
      <c r="IXC644" s="61"/>
      <c r="IXD644" s="104"/>
      <c r="IXE644" s="60"/>
      <c r="IXF644" s="61"/>
      <c r="IXG644" s="104"/>
      <c r="IXH644" s="60"/>
      <c r="IXI644" s="61"/>
      <c r="IXJ644" s="104"/>
      <c r="IXK644" s="60"/>
      <c r="IXL644" s="61"/>
      <c r="IXM644" s="104"/>
      <c r="IXN644" s="60"/>
      <c r="IXO644" s="61"/>
      <c r="IXP644" s="104"/>
      <c r="IXQ644" s="60"/>
      <c r="IXR644" s="61"/>
      <c r="IXS644" s="104"/>
      <c r="IXT644" s="60"/>
      <c r="IXU644" s="61"/>
      <c r="IXV644" s="104"/>
      <c r="IXW644" s="60"/>
      <c r="IXX644" s="61"/>
      <c r="IXY644" s="104"/>
      <c r="IXZ644" s="60"/>
      <c r="IYA644" s="61"/>
      <c r="IYB644" s="104"/>
      <c r="IYC644" s="60"/>
      <c r="IYD644" s="61"/>
      <c r="IYE644" s="104"/>
      <c r="IYF644" s="60"/>
      <c r="IYG644" s="61"/>
      <c r="IYH644" s="104"/>
      <c r="IYI644" s="60"/>
      <c r="IYJ644" s="61"/>
      <c r="IYK644" s="104"/>
      <c r="IYL644" s="60"/>
      <c r="IYM644" s="61"/>
      <c r="IYN644" s="104"/>
      <c r="IYO644" s="60"/>
      <c r="IYP644" s="61"/>
      <c r="IYQ644" s="104"/>
      <c r="IYR644" s="60"/>
      <c r="IYS644" s="61"/>
      <c r="IYT644" s="104"/>
      <c r="IYU644" s="60"/>
      <c r="IYV644" s="61"/>
      <c r="IYW644" s="104"/>
      <c r="IYX644" s="60"/>
      <c r="IYY644" s="61"/>
      <c r="IYZ644" s="104"/>
      <c r="IZA644" s="60"/>
      <c r="IZB644" s="61"/>
      <c r="IZC644" s="104"/>
      <c r="IZD644" s="60"/>
      <c r="IZE644" s="61"/>
      <c r="IZF644" s="104"/>
      <c r="IZG644" s="60"/>
      <c r="IZH644" s="61"/>
      <c r="IZI644" s="104"/>
      <c r="IZJ644" s="60"/>
      <c r="IZK644" s="61"/>
      <c r="IZL644" s="104"/>
      <c r="IZM644" s="60"/>
      <c r="IZN644" s="61"/>
      <c r="IZO644" s="104"/>
      <c r="IZP644" s="60"/>
      <c r="IZQ644" s="61"/>
      <c r="IZR644" s="104"/>
      <c r="IZS644" s="60"/>
      <c r="IZT644" s="61"/>
      <c r="IZU644" s="104"/>
      <c r="IZV644" s="60"/>
      <c r="IZW644" s="61"/>
      <c r="IZX644" s="104"/>
      <c r="IZY644" s="60"/>
      <c r="IZZ644" s="61"/>
      <c r="JAA644" s="104"/>
      <c r="JAB644" s="60"/>
      <c r="JAC644" s="61"/>
      <c r="JAD644" s="104"/>
      <c r="JAE644" s="60"/>
      <c r="JAF644" s="61"/>
      <c r="JAG644" s="104"/>
      <c r="JAH644" s="60"/>
      <c r="JAI644" s="61"/>
      <c r="JAJ644" s="104"/>
      <c r="JAK644" s="60"/>
      <c r="JAL644" s="61"/>
      <c r="JAM644" s="104"/>
      <c r="JAN644" s="60"/>
      <c r="JAO644" s="61"/>
      <c r="JAP644" s="104"/>
      <c r="JAQ644" s="60"/>
      <c r="JAR644" s="61"/>
      <c r="JAS644" s="104"/>
      <c r="JAT644" s="60"/>
      <c r="JAU644" s="61"/>
      <c r="JAV644" s="104"/>
      <c r="JAW644" s="60"/>
      <c r="JAX644" s="61"/>
      <c r="JAY644" s="104"/>
      <c r="JAZ644" s="60"/>
      <c r="JBA644" s="61"/>
      <c r="JBB644" s="104"/>
      <c r="JBC644" s="60"/>
      <c r="JBD644" s="61"/>
      <c r="JBE644" s="104"/>
      <c r="JBF644" s="60"/>
      <c r="JBG644" s="61"/>
      <c r="JBH644" s="104"/>
      <c r="JBI644" s="60"/>
      <c r="JBJ644" s="61"/>
      <c r="JBK644" s="104"/>
      <c r="JBL644" s="60"/>
      <c r="JBM644" s="61"/>
      <c r="JBN644" s="104"/>
      <c r="JBO644" s="60"/>
      <c r="JBP644" s="61"/>
      <c r="JBQ644" s="104"/>
      <c r="JBR644" s="60"/>
      <c r="JBS644" s="61"/>
      <c r="JBT644" s="104"/>
      <c r="JBU644" s="60"/>
      <c r="JBV644" s="61"/>
      <c r="JBW644" s="104"/>
      <c r="JBX644" s="60"/>
      <c r="JBY644" s="61"/>
      <c r="JBZ644" s="104"/>
      <c r="JCA644" s="60"/>
      <c r="JCB644" s="61"/>
      <c r="JCC644" s="104"/>
      <c r="JCD644" s="60"/>
      <c r="JCE644" s="61"/>
      <c r="JCF644" s="104"/>
      <c r="JCG644" s="60"/>
      <c r="JCH644" s="61"/>
      <c r="JCI644" s="104"/>
      <c r="JCJ644" s="60"/>
      <c r="JCK644" s="61"/>
      <c r="JCL644" s="104"/>
      <c r="JCM644" s="60"/>
      <c r="JCN644" s="61"/>
      <c r="JCO644" s="104"/>
      <c r="JCP644" s="60"/>
      <c r="JCQ644" s="61"/>
      <c r="JCR644" s="104"/>
      <c r="JCS644" s="60"/>
      <c r="JCT644" s="61"/>
      <c r="JCU644" s="104"/>
      <c r="JCV644" s="60"/>
      <c r="JCW644" s="61"/>
      <c r="JCX644" s="104"/>
      <c r="JCY644" s="60"/>
      <c r="JCZ644" s="61"/>
      <c r="JDA644" s="104"/>
      <c r="JDB644" s="60"/>
      <c r="JDC644" s="61"/>
      <c r="JDD644" s="104"/>
      <c r="JDE644" s="60"/>
      <c r="JDF644" s="61"/>
      <c r="JDG644" s="104"/>
      <c r="JDH644" s="60"/>
      <c r="JDI644" s="61"/>
      <c r="JDJ644" s="104"/>
      <c r="JDK644" s="60"/>
      <c r="JDL644" s="61"/>
      <c r="JDM644" s="104"/>
      <c r="JDN644" s="60"/>
      <c r="JDO644" s="61"/>
      <c r="JDP644" s="104"/>
      <c r="JDQ644" s="60"/>
      <c r="JDR644" s="61"/>
      <c r="JDS644" s="104"/>
      <c r="JDT644" s="60"/>
      <c r="JDU644" s="61"/>
      <c r="JDV644" s="104"/>
      <c r="JDW644" s="60"/>
      <c r="JDX644" s="61"/>
      <c r="JDY644" s="104"/>
      <c r="JDZ644" s="60"/>
      <c r="JEA644" s="61"/>
      <c r="JEB644" s="104"/>
      <c r="JEC644" s="60"/>
      <c r="JED644" s="61"/>
      <c r="JEE644" s="104"/>
      <c r="JEF644" s="60"/>
      <c r="JEG644" s="61"/>
      <c r="JEH644" s="104"/>
      <c r="JEI644" s="60"/>
      <c r="JEJ644" s="61"/>
      <c r="JEK644" s="104"/>
      <c r="JEL644" s="60"/>
      <c r="JEM644" s="61"/>
      <c r="JEN644" s="104"/>
      <c r="JEO644" s="60"/>
      <c r="JEP644" s="61"/>
      <c r="JEQ644" s="104"/>
      <c r="JER644" s="60"/>
      <c r="JES644" s="61"/>
      <c r="JET644" s="104"/>
      <c r="JEU644" s="60"/>
      <c r="JEV644" s="61"/>
      <c r="JEW644" s="104"/>
      <c r="JEX644" s="60"/>
      <c r="JEY644" s="61"/>
      <c r="JEZ644" s="104"/>
      <c r="JFA644" s="60"/>
      <c r="JFB644" s="61"/>
      <c r="JFC644" s="104"/>
      <c r="JFD644" s="60"/>
      <c r="JFE644" s="61"/>
      <c r="JFF644" s="104"/>
      <c r="JFG644" s="60"/>
      <c r="JFH644" s="61"/>
      <c r="JFI644" s="104"/>
      <c r="JFJ644" s="60"/>
      <c r="JFK644" s="61"/>
      <c r="JFL644" s="104"/>
      <c r="JFM644" s="60"/>
      <c r="JFN644" s="61"/>
      <c r="JFO644" s="104"/>
      <c r="JFP644" s="60"/>
      <c r="JFQ644" s="61"/>
      <c r="JFR644" s="104"/>
      <c r="JFS644" s="60"/>
      <c r="JFT644" s="61"/>
      <c r="JFU644" s="104"/>
      <c r="JFV644" s="60"/>
      <c r="JFW644" s="61"/>
      <c r="JFX644" s="104"/>
      <c r="JFY644" s="60"/>
      <c r="JFZ644" s="61"/>
      <c r="JGA644" s="104"/>
      <c r="JGB644" s="60"/>
      <c r="JGC644" s="61"/>
      <c r="JGD644" s="104"/>
      <c r="JGE644" s="60"/>
      <c r="JGF644" s="61"/>
      <c r="JGG644" s="104"/>
      <c r="JGH644" s="60"/>
      <c r="JGI644" s="61"/>
      <c r="JGJ644" s="104"/>
      <c r="JGK644" s="60"/>
      <c r="JGL644" s="61"/>
      <c r="JGM644" s="104"/>
      <c r="JGN644" s="60"/>
      <c r="JGO644" s="61"/>
      <c r="JGP644" s="104"/>
      <c r="JGQ644" s="60"/>
      <c r="JGR644" s="61"/>
      <c r="JGS644" s="104"/>
      <c r="JGT644" s="60"/>
      <c r="JGU644" s="61"/>
      <c r="JGV644" s="104"/>
      <c r="JGW644" s="60"/>
      <c r="JGX644" s="61"/>
      <c r="JGY644" s="104"/>
      <c r="JGZ644" s="60"/>
      <c r="JHA644" s="61"/>
      <c r="JHB644" s="104"/>
      <c r="JHC644" s="60"/>
      <c r="JHD644" s="61"/>
      <c r="JHE644" s="104"/>
      <c r="JHF644" s="60"/>
      <c r="JHG644" s="61"/>
      <c r="JHH644" s="104"/>
      <c r="JHI644" s="60"/>
      <c r="JHJ644" s="61"/>
      <c r="JHK644" s="104"/>
      <c r="JHL644" s="60"/>
      <c r="JHM644" s="61"/>
      <c r="JHN644" s="104"/>
      <c r="JHO644" s="60"/>
      <c r="JHP644" s="61"/>
      <c r="JHQ644" s="104"/>
      <c r="JHR644" s="60"/>
      <c r="JHS644" s="61"/>
      <c r="JHT644" s="104"/>
      <c r="JHU644" s="60"/>
      <c r="JHV644" s="61"/>
      <c r="JHW644" s="104"/>
      <c r="JHX644" s="60"/>
      <c r="JHY644" s="61"/>
      <c r="JHZ644" s="104"/>
      <c r="JIA644" s="60"/>
      <c r="JIB644" s="61"/>
      <c r="JIC644" s="104"/>
      <c r="JID644" s="60"/>
      <c r="JIE644" s="61"/>
      <c r="JIF644" s="104"/>
      <c r="JIG644" s="60"/>
      <c r="JIH644" s="61"/>
      <c r="JII644" s="104"/>
      <c r="JIJ644" s="60"/>
      <c r="JIK644" s="61"/>
      <c r="JIL644" s="104"/>
      <c r="JIM644" s="60"/>
      <c r="JIN644" s="61"/>
      <c r="JIO644" s="104"/>
      <c r="JIP644" s="60"/>
      <c r="JIQ644" s="61"/>
      <c r="JIR644" s="104"/>
      <c r="JIS644" s="60"/>
      <c r="JIT644" s="61"/>
      <c r="JIU644" s="104"/>
      <c r="JIV644" s="60"/>
      <c r="JIW644" s="61"/>
      <c r="JIX644" s="104"/>
      <c r="JIY644" s="60"/>
      <c r="JIZ644" s="61"/>
      <c r="JJA644" s="104"/>
      <c r="JJB644" s="60"/>
      <c r="JJC644" s="61"/>
      <c r="JJD644" s="104"/>
      <c r="JJE644" s="60"/>
      <c r="JJF644" s="61"/>
      <c r="JJG644" s="104"/>
      <c r="JJH644" s="60"/>
      <c r="JJI644" s="61"/>
      <c r="JJJ644" s="104"/>
      <c r="JJK644" s="60"/>
      <c r="JJL644" s="61"/>
      <c r="JJM644" s="104"/>
      <c r="JJN644" s="60"/>
      <c r="JJO644" s="61"/>
      <c r="JJP644" s="104"/>
      <c r="JJQ644" s="60"/>
      <c r="JJR644" s="61"/>
      <c r="JJS644" s="104"/>
      <c r="JJT644" s="60"/>
      <c r="JJU644" s="61"/>
      <c r="JJV644" s="104"/>
      <c r="JJW644" s="60"/>
      <c r="JJX644" s="61"/>
      <c r="JJY644" s="104"/>
      <c r="JJZ644" s="60"/>
      <c r="JKA644" s="61"/>
      <c r="JKB644" s="104"/>
      <c r="JKC644" s="60"/>
      <c r="JKD644" s="61"/>
      <c r="JKE644" s="104"/>
      <c r="JKF644" s="60"/>
      <c r="JKG644" s="61"/>
      <c r="JKH644" s="104"/>
      <c r="JKI644" s="60"/>
      <c r="JKJ644" s="61"/>
      <c r="JKK644" s="104"/>
      <c r="JKL644" s="60"/>
      <c r="JKM644" s="61"/>
      <c r="JKN644" s="104"/>
      <c r="JKO644" s="60"/>
      <c r="JKP644" s="61"/>
      <c r="JKQ644" s="104"/>
      <c r="JKR644" s="60"/>
      <c r="JKS644" s="61"/>
      <c r="JKT644" s="104"/>
      <c r="JKU644" s="60"/>
      <c r="JKV644" s="61"/>
      <c r="JKW644" s="104"/>
      <c r="JKX644" s="60"/>
      <c r="JKY644" s="61"/>
      <c r="JKZ644" s="104"/>
      <c r="JLA644" s="60"/>
      <c r="JLB644" s="61"/>
      <c r="JLC644" s="104"/>
      <c r="JLD644" s="60"/>
      <c r="JLE644" s="61"/>
      <c r="JLF644" s="104"/>
      <c r="JLG644" s="60"/>
      <c r="JLH644" s="61"/>
      <c r="JLI644" s="104"/>
      <c r="JLJ644" s="60"/>
      <c r="JLK644" s="61"/>
      <c r="JLL644" s="104"/>
      <c r="JLM644" s="60"/>
      <c r="JLN644" s="61"/>
      <c r="JLO644" s="104"/>
      <c r="JLP644" s="60"/>
      <c r="JLQ644" s="61"/>
      <c r="JLR644" s="104"/>
      <c r="JLS644" s="60"/>
      <c r="JLT644" s="61"/>
      <c r="JLU644" s="104"/>
      <c r="JLV644" s="60"/>
      <c r="JLW644" s="61"/>
      <c r="JLX644" s="104"/>
      <c r="JLY644" s="60"/>
      <c r="JLZ644" s="61"/>
      <c r="JMA644" s="104"/>
      <c r="JMB644" s="60"/>
      <c r="JMC644" s="61"/>
      <c r="JMD644" s="104"/>
      <c r="JME644" s="60"/>
      <c r="JMF644" s="61"/>
      <c r="JMG644" s="104"/>
      <c r="JMH644" s="60"/>
      <c r="JMI644" s="61"/>
      <c r="JMJ644" s="104"/>
      <c r="JMK644" s="60"/>
      <c r="JML644" s="61"/>
      <c r="JMM644" s="104"/>
      <c r="JMN644" s="60"/>
      <c r="JMO644" s="61"/>
      <c r="JMP644" s="104"/>
      <c r="JMQ644" s="60"/>
      <c r="JMR644" s="61"/>
      <c r="JMS644" s="104"/>
      <c r="JMT644" s="60"/>
      <c r="JMU644" s="61"/>
      <c r="JMV644" s="104"/>
      <c r="JMW644" s="60"/>
      <c r="JMX644" s="61"/>
      <c r="JMY644" s="104"/>
      <c r="JMZ644" s="60"/>
      <c r="JNA644" s="61"/>
      <c r="JNB644" s="104"/>
      <c r="JNC644" s="60"/>
      <c r="JND644" s="61"/>
      <c r="JNE644" s="104"/>
      <c r="JNF644" s="60"/>
      <c r="JNG644" s="61"/>
      <c r="JNH644" s="104"/>
      <c r="JNI644" s="60"/>
      <c r="JNJ644" s="61"/>
      <c r="JNK644" s="104"/>
      <c r="JNL644" s="60"/>
      <c r="JNM644" s="61"/>
      <c r="JNN644" s="104"/>
      <c r="JNO644" s="60"/>
      <c r="JNP644" s="61"/>
      <c r="JNQ644" s="104"/>
      <c r="JNR644" s="60"/>
      <c r="JNS644" s="61"/>
      <c r="JNT644" s="104"/>
      <c r="JNU644" s="60"/>
      <c r="JNV644" s="61"/>
      <c r="JNW644" s="104"/>
      <c r="JNX644" s="60"/>
      <c r="JNY644" s="61"/>
      <c r="JNZ644" s="104"/>
      <c r="JOA644" s="60"/>
      <c r="JOB644" s="61"/>
      <c r="JOC644" s="104"/>
      <c r="JOD644" s="60"/>
      <c r="JOE644" s="61"/>
      <c r="JOF644" s="104"/>
      <c r="JOG644" s="60"/>
      <c r="JOH644" s="61"/>
      <c r="JOI644" s="104"/>
      <c r="JOJ644" s="60"/>
      <c r="JOK644" s="61"/>
      <c r="JOL644" s="104"/>
      <c r="JOM644" s="60"/>
      <c r="JON644" s="61"/>
      <c r="JOO644" s="104"/>
      <c r="JOP644" s="60"/>
      <c r="JOQ644" s="61"/>
      <c r="JOR644" s="104"/>
      <c r="JOS644" s="60"/>
      <c r="JOT644" s="61"/>
      <c r="JOU644" s="104"/>
      <c r="JOV644" s="60"/>
      <c r="JOW644" s="61"/>
      <c r="JOX644" s="104"/>
      <c r="JOY644" s="60"/>
      <c r="JOZ644" s="61"/>
      <c r="JPA644" s="104"/>
      <c r="JPB644" s="60"/>
      <c r="JPC644" s="61"/>
      <c r="JPD644" s="104"/>
      <c r="JPE644" s="60"/>
      <c r="JPF644" s="61"/>
      <c r="JPG644" s="104"/>
      <c r="JPH644" s="60"/>
      <c r="JPI644" s="61"/>
      <c r="JPJ644" s="104"/>
      <c r="JPK644" s="60"/>
      <c r="JPL644" s="61"/>
      <c r="JPM644" s="104"/>
      <c r="JPN644" s="60"/>
      <c r="JPO644" s="61"/>
      <c r="JPP644" s="104"/>
      <c r="JPQ644" s="60"/>
      <c r="JPR644" s="61"/>
      <c r="JPS644" s="104"/>
      <c r="JPT644" s="60"/>
      <c r="JPU644" s="61"/>
      <c r="JPV644" s="104"/>
      <c r="JPW644" s="60"/>
      <c r="JPX644" s="61"/>
      <c r="JPY644" s="104"/>
      <c r="JPZ644" s="60"/>
      <c r="JQA644" s="61"/>
      <c r="JQB644" s="104"/>
      <c r="JQC644" s="60"/>
      <c r="JQD644" s="61"/>
      <c r="JQE644" s="104"/>
      <c r="JQF644" s="60"/>
      <c r="JQG644" s="61"/>
      <c r="JQH644" s="104"/>
      <c r="JQI644" s="60"/>
      <c r="JQJ644" s="61"/>
      <c r="JQK644" s="104"/>
      <c r="JQL644" s="60"/>
      <c r="JQM644" s="61"/>
      <c r="JQN644" s="104"/>
      <c r="JQO644" s="60"/>
      <c r="JQP644" s="61"/>
      <c r="JQQ644" s="104"/>
      <c r="JQR644" s="60"/>
      <c r="JQS644" s="61"/>
      <c r="JQT644" s="104"/>
      <c r="JQU644" s="60"/>
      <c r="JQV644" s="61"/>
      <c r="JQW644" s="104"/>
      <c r="JQX644" s="60"/>
      <c r="JQY644" s="61"/>
      <c r="JQZ644" s="104"/>
      <c r="JRA644" s="60"/>
      <c r="JRB644" s="61"/>
      <c r="JRC644" s="104"/>
      <c r="JRD644" s="60"/>
      <c r="JRE644" s="61"/>
      <c r="JRF644" s="104"/>
      <c r="JRG644" s="60"/>
      <c r="JRH644" s="61"/>
      <c r="JRI644" s="104"/>
      <c r="JRJ644" s="60"/>
      <c r="JRK644" s="61"/>
      <c r="JRL644" s="104"/>
      <c r="JRM644" s="60"/>
      <c r="JRN644" s="61"/>
      <c r="JRO644" s="104"/>
      <c r="JRP644" s="60"/>
      <c r="JRQ644" s="61"/>
      <c r="JRR644" s="104"/>
      <c r="JRS644" s="60"/>
      <c r="JRT644" s="61"/>
      <c r="JRU644" s="104"/>
      <c r="JRV644" s="60"/>
      <c r="JRW644" s="61"/>
      <c r="JRX644" s="104"/>
      <c r="JRY644" s="60"/>
      <c r="JRZ644" s="61"/>
      <c r="JSA644" s="104"/>
      <c r="JSB644" s="60"/>
      <c r="JSC644" s="61"/>
      <c r="JSD644" s="104"/>
      <c r="JSE644" s="60"/>
      <c r="JSF644" s="61"/>
      <c r="JSG644" s="104"/>
      <c r="JSH644" s="60"/>
      <c r="JSI644" s="61"/>
      <c r="JSJ644" s="104"/>
      <c r="JSK644" s="60"/>
      <c r="JSL644" s="61"/>
      <c r="JSM644" s="104"/>
      <c r="JSN644" s="60"/>
      <c r="JSO644" s="61"/>
      <c r="JSP644" s="104"/>
      <c r="JSQ644" s="60"/>
      <c r="JSR644" s="61"/>
      <c r="JSS644" s="104"/>
      <c r="JST644" s="60"/>
      <c r="JSU644" s="61"/>
      <c r="JSV644" s="104"/>
      <c r="JSW644" s="60"/>
      <c r="JSX644" s="61"/>
      <c r="JSY644" s="104"/>
      <c r="JSZ644" s="60"/>
      <c r="JTA644" s="61"/>
      <c r="JTB644" s="104"/>
      <c r="JTC644" s="60"/>
      <c r="JTD644" s="61"/>
      <c r="JTE644" s="104"/>
      <c r="JTF644" s="60"/>
      <c r="JTG644" s="61"/>
      <c r="JTH644" s="104"/>
      <c r="JTI644" s="60"/>
      <c r="JTJ644" s="61"/>
      <c r="JTK644" s="104"/>
      <c r="JTL644" s="60"/>
      <c r="JTM644" s="61"/>
      <c r="JTN644" s="104"/>
      <c r="JTO644" s="60"/>
      <c r="JTP644" s="61"/>
      <c r="JTQ644" s="104"/>
      <c r="JTR644" s="60"/>
      <c r="JTS644" s="61"/>
      <c r="JTT644" s="104"/>
      <c r="JTU644" s="60"/>
      <c r="JTV644" s="61"/>
      <c r="JTW644" s="104"/>
      <c r="JTX644" s="60"/>
      <c r="JTY644" s="61"/>
      <c r="JTZ644" s="104"/>
      <c r="JUA644" s="60"/>
      <c r="JUB644" s="61"/>
      <c r="JUC644" s="104"/>
      <c r="JUD644" s="60"/>
      <c r="JUE644" s="61"/>
      <c r="JUF644" s="104"/>
      <c r="JUG644" s="60"/>
      <c r="JUH644" s="61"/>
      <c r="JUI644" s="104"/>
      <c r="JUJ644" s="60"/>
      <c r="JUK644" s="61"/>
      <c r="JUL644" s="104"/>
      <c r="JUM644" s="60"/>
      <c r="JUN644" s="61"/>
      <c r="JUO644" s="104"/>
      <c r="JUP644" s="60"/>
      <c r="JUQ644" s="61"/>
      <c r="JUR644" s="104"/>
      <c r="JUS644" s="60"/>
      <c r="JUT644" s="61"/>
      <c r="JUU644" s="104"/>
      <c r="JUV644" s="60"/>
      <c r="JUW644" s="61"/>
      <c r="JUX644" s="104"/>
      <c r="JUY644" s="60"/>
      <c r="JUZ644" s="61"/>
      <c r="JVA644" s="104"/>
      <c r="JVB644" s="60"/>
      <c r="JVC644" s="61"/>
      <c r="JVD644" s="104"/>
      <c r="JVE644" s="60"/>
      <c r="JVF644" s="61"/>
      <c r="JVG644" s="104"/>
      <c r="JVH644" s="60"/>
      <c r="JVI644" s="61"/>
      <c r="JVJ644" s="104"/>
      <c r="JVK644" s="60"/>
      <c r="JVL644" s="61"/>
      <c r="JVM644" s="104"/>
      <c r="JVN644" s="60"/>
      <c r="JVO644" s="61"/>
      <c r="JVP644" s="104"/>
      <c r="JVQ644" s="60"/>
      <c r="JVR644" s="61"/>
      <c r="JVS644" s="104"/>
      <c r="JVT644" s="60"/>
      <c r="JVU644" s="61"/>
      <c r="JVV644" s="104"/>
      <c r="JVW644" s="60"/>
      <c r="JVX644" s="61"/>
      <c r="JVY644" s="104"/>
      <c r="JVZ644" s="60"/>
      <c r="JWA644" s="61"/>
      <c r="JWB644" s="104"/>
      <c r="JWC644" s="60"/>
      <c r="JWD644" s="61"/>
      <c r="JWE644" s="104"/>
      <c r="JWF644" s="60"/>
      <c r="JWG644" s="61"/>
      <c r="JWH644" s="104"/>
      <c r="JWI644" s="60"/>
      <c r="JWJ644" s="61"/>
      <c r="JWK644" s="104"/>
      <c r="JWL644" s="60"/>
      <c r="JWM644" s="61"/>
      <c r="JWN644" s="104"/>
      <c r="JWO644" s="60"/>
      <c r="JWP644" s="61"/>
      <c r="JWQ644" s="104"/>
      <c r="JWR644" s="60"/>
      <c r="JWS644" s="61"/>
      <c r="JWT644" s="104"/>
      <c r="JWU644" s="60"/>
      <c r="JWV644" s="61"/>
      <c r="JWW644" s="104"/>
      <c r="JWX644" s="60"/>
      <c r="JWY644" s="61"/>
      <c r="JWZ644" s="104"/>
      <c r="JXA644" s="60"/>
      <c r="JXB644" s="61"/>
      <c r="JXC644" s="104"/>
      <c r="JXD644" s="60"/>
      <c r="JXE644" s="61"/>
      <c r="JXF644" s="104"/>
      <c r="JXG644" s="60"/>
      <c r="JXH644" s="61"/>
      <c r="JXI644" s="104"/>
      <c r="JXJ644" s="60"/>
      <c r="JXK644" s="61"/>
      <c r="JXL644" s="104"/>
      <c r="JXM644" s="60"/>
      <c r="JXN644" s="61"/>
      <c r="JXO644" s="104"/>
      <c r="JXP644" s="60"/>
      <c r="JXQ644" s="61"/>
      <c r="JXR644" s="104"/>
      <c r="JXS644" s="60"/>
      <c r="JXT644" s="61"/>
      <c r="JXU644" s="104"/>
      <c r="JXV644" s="60"/>
      <c r="JXW644" s="61"/>
      <c r="JXX644" s="104"/>
      <c r="JXY644" s="60"/>
      <c r="JXZ644" s="61"/>
      <c r="JYA644" s="104"/>
      <c r="JYB644" s="60"/>
      <c r="JYC644" s="61"/>
      <c r="JYD644" s="104"/>
      <c r="JYE644" s="60"/>
      <c r="JYF644" s="61"/>
      <c r="JYG644" s="104"/>
      <c r="JYH644" s="60"/>
      <c r="JYI644" s="61"/>
      <c r="JYJ644" s="104"/>
      <c r="JYK644" s="60"/>
      <c r="JYL644" s="61"/>
      <c r="JYM644" s="104"/>
      <c r="JYN644" s="60"/>
      <c r="JYO644" s="61"/>
      <c r="JYP644" s="104"/>
      <c r="JYQ644" s="60"/>
      <c r="JYR644" s="61"/>
      <c r="JYS644" s="104"/>
      <c r="JYT644" s="60"/>
      <c r="JYU644" s="61"/>
      <c r="JYV644" s="104"/>
      <c r="JYW644" s="60"/>
      <c r="JYX644" s="61"/>
      <c r="JYY644" s="104"/>
      <c r="JYZ644" s="60"/>
      <c r="JZA644" s="61"/>
      <c r="JZB644" s="104"/>
      <c r="JZC644" s="60"/>
      <c r="JZD644" s="61"/>
      <c r="JZE644" s="104"/>
      <c r="JZF644" s="60"/>
      <c r="JZG644" s="61"/>
      <c r="JZH644" s="104"/>
      <c r="JZI644" s="60"/>
      <c r="JZJ644" s="61"/>
      <c r="JZK644" s="104"/>
      <c r="JZL644" s="60"/>
      <c r="JZM644" s="61"/>
      <c r="JZN644" s="104"/>
      <c r="JZO644" s="60"/>
      <c r="JZP644" s="61"/>
      <c r="JZQ644" s="104"/>
      <c r="JZR644" s="60"/>
      <c r="JZS644" s="61"/>
      <c r="JZT644" s="104"/>
      <c r="JZU644" s="60"/>
      <c r="JZV644" s="61"/>
      <c r="JZW644" s="104"/>
      <c r="JZX644" s="60"/>
      <c r="JZY644" s="61"/>
      <c r="JZZ644" s="104"/>
      <c r="KAA644" s="60"/>
      <c r="KAB644" s="61"/>
      <c r="KAC644" s="104"/>
      <c r="KAD644" s="60"/>
      <c r="KAE644" s="61"/>
      <c r="KAF644" s="104"/>
      <c r="KAG644" s="60"/>
      <c r="KAH644" s="61"/>
      <c r="KAI644" s="104"/>
      <c r="KAJ644" s="60"/>
      <c r="KAK644" s="61"/>
      <c r="KAL644" s="104"/>
      <c r="KAM644" s="60"/>
      <c r="KAN644" s="61"/>
      <c r="KAO644" s="104"/>
      <c r="KAP644" s="60"/>
      <c r="KAQ644" s="61"/>
      <c r="KAR644" s="104"/>
      <c r="KAS644" s="60"/>
      <c r="KAT644" s="61"/>
      <c r="KAU644" s="104"/>
      <c r="KAV644" s="60"/>
      <c r="KAW644" s="61"/>
      <c r="KAX644" s="104"/>
      <c r="KAY644" s="60"/>
      <c r="KAZ644" s="61"/>
      <c r="KBA644" s="104"/>
      <c r="KBB644" s="60"/>
      <c r="KBC644" s="61"/>
      <c r="KBD644" s="104"/>
      <c r="KBE644" s="60"/>
      <c r="KBF644" s="61"/>
      <c r="KBG644" s="104"/>
      <c r="KBH644" s="60"/>
      <c r="KBI644" s="61"/>
      <c r="KBJ644" s="104"/>
      <c r="KBK644" s="60"/>
      <c r="KBL644" s="61"/>
      <c r="KBM644" s="104"/>
      <c r="KBN644" s="60"/>
      <c r="KBO644" s="61"/>
      <c r="KBP644" s="104"/>
      <c r="KBQ644" s="60"/>
      <c r="KBR644" s="61"/>
      <c r="KBS644" s="104"/>
      <c r="KBT644" s="60"/>
      <c r="KBU644" s="61"/>
      <c r="KBV644" s="104"/>
      <c r="KBW644" s="60"/>
      <c r="KBX644" s="61"/>
      <c r="KBY644" s="104"/>
      <c r="KBZ644" s="60"/>
      <c r="KCA644" s="61"/>
      <c r="KCB644" s="104"/>
      <c r="KCC644" s="60"/>
      <c r="KCD644" s="61"/>
      <c r="KCE644" s="104"/>
      <c r="KCF644" s="60"/>
      <c r="KCG644" s="61"/>
      <c r="KCH644" s="104"/>
      <c r="KCI644" s="60"/>
      <c r="KCJ644" s="61"/>
      <c r="KCK644" s="104"/>
      <c r="KCL644" s="60"/>
      <c r="KCM644" s="61"/>
      <c r="KCN644" s="104"/>
      <c r="KCO644" s="60"/>
      <c r="KCP644" s="61"/>
      <c r="KCQ644" s="104"/>
      <c r="KCR644" s="60"/>
      <c r="KCS644" s="61"/>
      <c r="KCT644" s="104"/>
      <c r="KCU644" s="60"/>
      <c r="KCV644" s="61"/>
      <c r="KCW644" s="104"/>
      <c r="KCX644" s="60"/>
      <c r="KCY644" s="61"/>
      <c r="KCZ644" s="104"/>
      <c r="KDA644" s="60"/>
      <c r="KDB644" s="61"/>
      <c r="KDC644" s="104"/>
      <c r="KDD644" s="60"/>
      <c r="KDE644" s="61"/>
      <c r="KDF644" s="104"/>
      <c r="KDG644" s="60"/>
      <c r="KDH644" s="61"/>
      <c r="KDI644" s="104"/>
      <c r="KDJ644" s="60"/>
      <c r="KDK644" s="61"/>
      <c r="KDL644" s="104"/>
      <c r="KDM644" s="60"/>
      <c r="KDN644" s="61"/>
      <c r="KDO644" s="104"/>
      <c r="KDP644" s="60"/>
      <c r="KDQ644" s="61"/>
      <c r="KDR644" s="104"/>
      <c r="KDS644" s="60"/>
      <c r="KDT644" s="61"/>
      <c r="KDU644" s="104"/>
      <c r="KDV644" s="60"/>
      <c r="KDW644" s="61"/>
      <c r="KDX644" s="104"/>
      <c r="KDY644" s="60"/>
      <c r="KDZ644" s="61"/>
      <c r="KEA644" s="104"/>
      <c r="KEB644" s="60"/>
      <c r="KEC644" s="61"/>
      <c r="KED644" s="104"/>
      <c r="KEE644" s="60"/>
      <c r="KEF644" s="61"/>
      <c r="KEG644" s="104"/>
      <c r="KEH644" s="60"/>
      <c r="KEI644" s="61"/>
      <c r="KEJ644" s="104"/>
      <c r="KEK644" s="60"/>
      <c r="KEL644" s="61"/>
      <c r="KEM644" s="104"/>
      <c r="KEN644" s="60"/>
      <c r="KEO644" s="61"/>
      <c r="KEP644" s="104"/>
      <c r="KEQ644" s="60"/>
      <c r="KER644" s="61"/>
      <c r="KES644" s="104"/>
      <c r="KET644" s="60"/>
      <c r="KEU644" s="61"/>
      <c r="KEV644" s="104"/>
      <c r="KEW644" s="60"/>
      <c r="KEX644" s="61"/>
      <c r="KEY644" s="104"/>
      <c r="KEZ644" s="60"/>
      <c r="KFA644" s="61"/>
      <c r="KFB644" s="104"/>
      <c r="KFC644" s="60"/>
      <c r="KFD644" s="61"/>
      <c r="KFE644" s="104"/>
      <c r="KFF644" s="60"/>
      <c r="KFG644" s="61"/>
      <c r="KFH644" s="104"/>
      <c r="KFI644" s="60"/>
      <c r="KFJ644" s="61"/>
      <c r="KFK644" s="104"/>
      <c r="KFL644" s="60"/>
      <c r="KFM644" s="61"/>
      <c r="KFN644" s="104"/>
      <c r="KFO644" s="60"/>
      <c r="KFP644" s="61"/>
      <c r="KFQ644" s="104"/>
      <c r="KFR644" s="60"/>
      <c r="KFS644" s="61"/>
      <c r="KFT644" s="104"/>
      <c r="KFU644" s="60"/>
      <c r="KFV644" s="61"/>
      <c r="KFW644" s="104"/>
      <c r="KFX644" s="60"/>
      <c r="KFY644" s="61"/>
      <c r="KFZ644" s="104"/>
      <c r="KGA644" s="60"/>
      <c r="KGB644" s="61"/>
      <c r="KGC644" s="104"/>
      <c r="KGD644" s="60"/>
      <c r="KGE644" s="61"/>
      <c r="KGF644" s="104"/>
      <c r="KGG644" s="60"/>
      <c r="KGH644" s="61"/>
      <c r="KGI644" s="104"/>
      <c r="KGJ644" s="60"/>
      <c r="KGK644" s="61"/>
      <c r="KGL644" s="104"/>
      <c r="KGM644" s="60"/>
      <c r="KGN644" s="61"/>
      <c r="KGO644" s="104"/>
      <c r="KGP644" s="60"/>
      <c r="KGQ644" s="61"/>
      <c r="KGR644" s="104"/>
      <c r="KGS644" s="60"/>
      <c r="KGT644" s="61"/>
      <c r="KGU644" s="104"/>
      <c r="KGV644" s="60"/>
      <c r="KGW644" s="61"/>
      <c r="KGX644" s="104"/>
      <c r="KGY644" s="60"/>
      <c r="KGZ644" s="61"/>
      <c r="KHA644" s="104"/>
      <c r="KHB644" s="60"/>
      <c r="KHC644" s="61"/>
      <c r="KHD644" s="104"/>
      <c r="KHE644" s="60"/>
      <c r="KHF644" s="61"/>
      <c r="KHG644" s="104"/>
      <c r="KHH644" s="60"/>
      <c r="KHI644" s="61"/>
      <c r="KHJ644" s="104"/>
      <c r="KHK644" s="60"/>
      <c r="KHL644" s="61"/>
      <c r="KHM644" s="104"/>
      <c r="KHN644" s="60"/>
      <c r="KHO644" s="61"/>
      <c r="KHP644" s="104"/>
      <c r="KHQ644" s="60"/>
      <c r="KHR644" s="61"/>
      <c r="KHS644" s="104"/>
      <c r="KHT644" s="60"/>
      <c r="KHU644" s="61"/>
      <c r="KHV644" s="104"/>
      <c r="KHW644" s="60"/>
      <c r="KHX644" s="61"/>
      <c r="KHY644" s="104"/>
      <c r="KHZ644" s="60"/>
      <c r="KIA644" s="61"/>
      <c r="KIB644" s="104"/>
      <c r="KIC644" s="60"/>
      <c r="KID644" s="61"/>
      <c r="KIE644" s="104"/>
      <c r="KIF644" s="60"/>
      <c r="KIG644" s="61"/>
      <c r="KIH644" s="104"/>
      <c r="KII644" s="60"/>
      <c r="KIJ644" s="61"/>
      <c r="KIK644" s="104"/>
      <c r="KIL644" s="60"/>
      <c r="KIM644" s="61"/>
      <c r="KIN644" s="104"/>
      <c r="KIO644" s="60"/>
      <c r="KIP644" s="61"/>
      <c r="KIQ644" s="104"/>
      <c r="KIR644" s="60"/>
      <c r="KIS644" s="61"/>
      <c r="KIT644" s="104"/>
      <c r="KIU644" s="60"/>
      <c r="KIV644" s="61"/>
      <c r="KIW644" s="104"/>
      <c r="KIX644" s="60"/>
      <c r="KIY644" s="61"/>
      <c r="KIZ644" s="104"/>
      <c r="KJA644" s="60"/>
      <c r="KJB644" s="61"/>
      <c r="KJC644" s="104"/>
      <c r="KJD644" s="60"/>
      <c r="KJE644" s="61"/>
      <c r="KJF644" s="104"/>
      <c r="KJG644" s="60"/>
      <c r="KJH644" s="61"/>
      <c r="KJI644" s="104"/>
      <c r="KJJ644" s="60"/>
      <c r="KJK644" s="61"/>
      <c r="KJL644" s="104"/>
      <c r="KJM644" s="60"/>
      <c r="KJN644" s="61"/>
      <c r="KJO644" s="104"/>
      <c r="KJP644" s="60"/>
      <c r="KJQ644" s="61"/>
      <c r="KJR644" s="104"/>
      <c r="KJS644" s="60"/>
      <c r="KJT644" s="61"/>
      <c r="KJU644" s="104"/>
      <c r="KJV644" s="60"/>
      <c r="KJW644" s="61"/>
      <c r="KJX644" s="104"/>
      <c r="KJY644" s="60"/>
      <c r="KJZ644" s="61"/>
      <c r="KKA644" s="104"/>
      <c r="KKB644" s="60"/>
      <c r="KKC644" s="61"/>
      <c r="KKD644" s="104"/>
      <c r="KKE644" s="60"/>
      <c r="KKF644" s="61"/>
      <c r="KKG644" s="104"/>
      <c r="KKH644" s="60"/>
      <c r="KKI644" s="61"/>
      <c r="KKJ644" s="104"/>
      <c r="KKK644" s="60"/>
      <c r="KKL644" s="61"/>
      <c r="KKM644" s="104"/>
      <c r="KKN644" s="60"/>
      <c r="KKO644" s="61"/>
      <c r="KKP644" s="104"/>
      <c r="KKQ644" s="60"/>
      <c r="KKR644" s="61"/>
      <c r="KKS644" s="104"/>
      <c r="KKT644" s="60"/>
      <c r="KKU644" s="61"/>
      <c r="KKV644" s="104"/>
      <c r="KKW644" s="60"/>
      <c r="KKX644" s="61"/>
      <c r="KKY644" s="104"/>
      <c r="KKZ644" s="60"/>
      <c r="KLA644" s="61"/>
      <c r="KLB644" s="104"/>
      <c r="KLC644" s="60"/>
      <c r="KLD644" s="61"/>
      <c r="KLE644" s="104"/>
      <c r="KLF644" s="60"/>
      <c r="KLG644" s="61"/>
      <c r="KLH644" s="104"/>
      <c r="KLI644" s="60"/>
      <c r="KLJ644" s="61"/>
      <c r="KLK644" s="104"/>
      <c r="KLL644" s="60"/>
      <c r="KLM644" s="61"/>
      <c r="KLN644" s="104"/>
      <c r="KLO644" s="60"/>
      <c r="KLP644" s="61"/>
      <c r="KLQ644" s="104"/>
      <c r="KLR644" s="60"/>
      <c r="KLS644" s="61"/>
      <c r="KLT644" s="104"/>
      <c r="KLU644" s="60"/>
      <c r="KLV644" s="61"/>
      <c r="KLW644" s="104"/>
      <c r="KLX644" s="60"/>
      <c r="KLY644" s="61"/>
      <c r="KLZ644" s="104"/>
      <c r="KMA644" s="60"/>
      <c r="KMB644" s="61"/>
      <c r="KMC644" s="104"/>
      <c r="KMD644" s="60"/>
      <c r="KME644" s="61"/>
      <c r="KMF644" s="104"/>
      <c r="KMG644" s="60"/>
      <c r="KMH644" s="61"/>
      <c r="KMI644" s="104"/>
      <c r="KMJ644" s="60"/>
      <c r="KMK644" s="61"/>
      <c r="KML644" s="104"/>
      <c r="KMM644" s="60"/>
      <c r="KMN644" s="61"/>
      <c r="KMO644" s="104"/>
      <c r="KMP644" s="60"/>
      <c r="KMQ644" s="61"/>
      <c r="KMR644" s="104"/>
      <c r="KMS644" s="60"/>
      <c r="KMT644" s="61"/>
      <c r="KMU644" s="104"/>
      <c r="KMV644" s="60"/>
      <c r="KMW644" s="61"/>
      <c r="KMX644" s="104"/>
      <c r="KMY644" s="60"/>
      <c r="KMZ644" s="61"/>
      <c r="KNA644" s="104"/>
      <c r="KNB644" s="60"/>
      <c r="KNC644" s="61"/>
      <c r="KND644" s="104"/>
      <c r="KNE644" s="60"/>
      <c r="KNF644" s="61"/>
      <c r="KNG644" s="104"/>
      <c r="KNH644" s="60"/>
      <c r="KNI644" s="61"/>
      <c r="KNJ644" s="104"/>
      <c r="KNK644" s="60"/>
      <c r="KNL644" s="61"/>
      <c r="KNM644" s="104"/>
      <c r="KNN644" s="60"/>
      <c r="KNO644" s="61"/>
      <c r="KNP644" s="104"/>
      <c r="KNQ644" s="60"/>
      <c r="KNR644" s="61"/>
      <c r="KNS644" s="104"/>
      <c r="KNT644" s="60"/>
      <c r="KNU644" s="61"/>
      <c r="KNV644" s="104"/>
      <c r="KNW644" s="60"/>
      <c r="KNX644" s="61"/>
      <c r="KNY644" s="104"/>
      <c r="KNZ644" s="60"/>
      <c r="KOA644" s="61"/>
      <c r="KOB644" s="104"/>
      <c r="KOC644" s="60"/>
      <c r="KOD644" s="61"/>
      <c r="KOE644" s="104"/>
      <c r="KOF644" s="60"/>
      <c r="KOG644" s="61"/>
      <c r="KOH644" s="104"/>
      <c r="KOI644" s="60"/>
      <c r="KOJ644" s="61"/>
      <c r="KOK644" s="104"/>
      <c r="KOL644" s="60"/>
      <c r="KOM644" s="61"/>
      <c r="KON644" s="104"/>
      <c r="KOO644" s="60"/>
      <c r="KOP644" s="61"/>
      <c r="KOQ644" s="104"/>
      <c r="KOR644" s="60"/>
      <c r="KOS644" s="61"/>
      <c r="KOT644" s="104"/>
      <c r="KOU644" s="60"/>
      <c r="KOV644" s="61"/>
      <c r="KOW644" s="104"/>
      <c r="KOX644" s="60"/>
      <c r="KOY644" s="61"/>
      <c r="KOZ644" s="104"/>
      <c r="KPA644" s="60"/>
      <c r="KPB644" s="61"/>
      <c r="KPC644" s="104"/>
      <c r="KPD644" s="60"/>
      <c r="KPE644" s="61"/>
      <c r="KPF644" s="104"/>
      <c r="KPG644" s="60"/>
      <c r="KPH644" s="61"/>
      <c r="KPI644" s="104"/>
      <c r="KPJ644" s="60"/>
      <c r="KPK644" s="61"/>
      <c r="KPL644" s="104"/>
      <c r="KPM644" s="60"/>
      <c r="KPN644" s="61"/>
      <c r="KPO644" s="104"/>
      <c r="KPP644" s="60"/>
      <c r="KPQ644" s="61"/>
      <c r="KPR644" s="104"/>
      <c r="KPS644" s="60"/>
      <c r="KPT644" s="61"/>
      <c r="KPU644" s="104"/>
      <c r="KPV644" s="60"/>
      <c r="KPW644" s="61"/>
      <c r="KPX644" s="104"/>
      <c r="KPY644" s="60"/>
      <c r="KPZ644" s="61"/>
      <c r="KQA644" s="104"/>
      <c r="KQB644" s="60"/>
      <c r="KQC644" s="61"/>
      <c r="KQD644" s="104"/>
      <c r="KQE644" s="60"/>
      <c r="KQF644" s="61"/>
      <c r="KQG644" s="104"/>
      <c r="KQH644" s="60"/>
      <c r="KQI644" s="61"/>
      <c r="KQJ644" s="104"/>
      <c r="KQK644" s="60"/>
      <c r="KQL644" s="61"/>
      <c r="KQM644" s="104"/>
      <c r="KQN644" s="60"/>
      <c r="KQO644" s="61"/>
      <c r="KQP644" s="104"/>
      <c r="KQQ644" s="60"/>
      <c r="KQR644" s="61"/>
      <c r="KQS644" s="104"/>
      <c r="KQT644" s="60"/>
      <c r="KQU644" s="61"/>
      <c r="KQV644" s="104"/>
      <c r="KQW644" s="60"/>
      <c r="KQX644" s="61"/>
      <c r="KQY644" s="104"/>
      <c r="KQZ644" s="60"/>
      <c r="KRA644" s="61"/>
      <c r="KRB644" s="104"/>
      <c r="KRC644" s="60"/>
      <c r="KRD644" s="61"/>
      <c r="KRE644" s="104"/>
      <c r="KRF644" s="60"/>
      <c r="KRG644" s="61"/>
      <c r="KRH644" s="104"/>
      <c r="KRI644" s="60"/>
      <c r="KRJ644" s="61"/>
      <c r="KRK644" s="104"/>
      <c r="KRL644" s="60"/>
      <c r="KRM644" s="61"/>
      <c r="KRN644" s="104"/>
      <c r="KRO644" s="60"/>
      <c r="KRP644" s="61"/>
      <c r="KRQ644" s="104"/>
      <c r="KRR644" s="60"/>
      <c r="KRS644" s="61"/>
      <c r="KRT644" s="104"/>
      <c r="KRU644" s="60"/>
      <c r="KRV644" s="61"/>
      <c r="KRW644" s="104"/>
      <c r="KRX644" s="60"/>
      <c r="KRY644" s="61"/>
      <c r="KRZ644" s="104"/>
      <c r="KSA644" s="60"/>
      <c r="KSB644" s="61"/>
      <c r="KSC644" s="104"/>
      <c r="KSD644" s="60"/>
      <c r="KSE644" s="61"/>
      <c r="KSF644" s="104"/>
      <c r="KSG644" s="60"/>
      <c r="KSH644" s="61"/>
      <c r="KSI644" s="104"/>
      <c r="KSJ644" s="60"/>
      <c r="KSK644" s="61"/>
      <c r="KSL644" s="104"/>
      <c r="KSM644" s="60"/>
      <c r="KSN644" s="61"/>
      <c r="KSO644" s="104"/>
      <c r="KSP644" s="60"/>
      <c r="KSQ644" s="61"/>
      <c r="KSR644" s="104"/>
      <c r="KSS644" s="60"/>
      <c r="KST644" s="61"/>
      <c r="KSU644" s="104"/>
      <c r="KSV644" s="60"/>
      <c r="KSW644" s="61"/>
      <c r="KSX644" s="104"/>
      <c r="KSY644" s="60"/>
      <c r="KSZ644" s="61"/>
      <c r="KTA644" s="104"/>
      <c r="KTB644" s="60"/>
      <c r="KTC644" s="61"/>
      <c r="KTD644" s="104"/>
      <c r="KTE644" s="60"/>
      <c r="KTF644" s="61"/>
      <c r="KTG644" s="104"/>
      <c r="KTH644" s="60"/>
      <c r="KTI644" s="61"/>
      <c r="KTJ644" s="104"/>
      <c r="KTK644" s="60"/>
      <c r="KTL644" s="61"/>
      <c r="KTM644" s="104"/>
      <c r="KTN644" s="60"/>
      <c r="KTO644" s="61"/>
      <c r="KTP644" s="104"/>
      <c r="KTQ644" s="60"/>
      <c r="KTR644" s="61"/>
      <c r="KTS644" s="104"/>
      <c r="KTT644" s="60"/>
      <c r="KTU644" s="61"/>
      <c r="KTV644" s="104"/>
      <c r="KTW644" s="60"/>
      <c r="KTX644" s="61"/>
      <c r="KTY644" s="104"/>
      <c r="KTZ644" s="60"/>
      <c r="KUA644" s="61"/>
      <c r="KUB644" s="104"/>
      <c r="KUC644" s="60"/>
      <c r="KUD644" s="61"/>
      <c r="KUE644" s="104"/>
      <c r="KUF644" s="60"/>
      <c r="KUG644" s="61"/>
      <c r="KUH644" s="104"/>
      <c r="KUI644" s="60"/>
      <c r="KUJ644" s="61"/>
      <c r="KUK644" s="104"/>
      <c r="KUL644" s="60"/>
      <c r="KUM644" s="61"/>
      <c r="KUN644" s="104"/>
      <c r="KUO644" s="60"/>
      <c r="KUP644" s="61"/>
      <c r="KUQ644" s="104"/>
      <c r="KUR644" s="60"/>
      <c r="KUS644" s="61"/>
      <c r="KUT644" s="104"/>
      <c r="KUU644" s="60"/>
      <c r="KUV644" s="61"/>
      <c r="KUW644" s="104"/>
      <c r="KUX644" s="60"/>
      <c r="KUY644" s="61"/>
      <c r="KUZ644" s="104"/>
      <c r="KVA644" s="60"/>
      <c r="KVB644" s="61"/>
      <c r="KVC644" s="104"/>
      <c r="KVD644" s="60"/>
      <c r="KVE644" s="61"/>
      <c r="KVF644" s="104"/>
      <c r="KVG644" s="60"/>
      <c r="KVH644" s="61"/>
      <c r="KVI644" s="104"/>
      <c r="KVJ644" s="60"/>
      <c r="KVK644" s="61"/>
      <c r="KVL644" s="104"/>
      <c r="KVM644" s="60"/>
      <c r="KVN644" s="61"/>
      <c r="KVO644" s="104"/>
      <c r="KVP644" s="60"/>
      <c r="KVQ644" s="61"/>
      <c r="KVR644" s="104"/>
      <c r="KVS644" s="60"/>
      <c r="KVT644" s="61"/>
      <c r="KVU644" s="104"/>
      <c r="KVV644" s="60"/>
      <c r="KVW644" s="61"/>
      <c r="KVX644" s="104"/>
      <c r="KVY644" s="60"/>
      <c r="KVZ644" s="61"/>
      <c r="KWA644" s="104"/>
      <c r="KWB644" s="60"/>
      <c r="KWC644" s="61"/>
      <c r="KWD644" s="104"/>
      <c r="KWE644" s="60"/>
      <c r="KWF644" s="61"/>
      <c r="KWG644" s="104"/>
      <c r="KWH644" s="60"/>
      <c r="KWI644" s="61"/>
      <c r="KWJ644" s="104"/>
      <c r="KWK644" s="60"/>
      <c r="KWL644" s="61"/>
      <c r="KWM644" s="104"/>
      <c r="KWN644" s="60"/>
      <c r="KWO644" s="61"/>
      <c r="KWP644" s="104"/>
      <c r="KWQ644" s="60"/>
      <c r="KWR644" s="61"/>
      <c r="KWS644" s="104"/>
      <c r="KWT644" s="60"/>
      <c r="KWU644" s="61"/>
      <c r="KWV644" s="104"/>
      <c r="KWW644" s="60"/>
      <c r="KWX644" s="61"/>
      <c r="KWY644" s="104"/>
      <c r="KWZ644" s="60"/>
      <c r="KXA644" s="61"/>
      <c r="KXB644" s="104"/>
      <c r="KXC644" s="60"/>
      <c r="KXD644" s="61"/>
      <c r="KXE644" s="104"/>
      <c r="KXF644" s="60"/>
      <c r="KXG644" s="61"/>
      <c r="KXH644" s="104"/>
      <c r="KXI644" s="60"/>
      <c r="KXJ644" s="61"/>
      <c r="KXK644" s="104"/>
      <c r="KXL644" s="60"/>
      <c r="KXM644" s="61"/>
      <c r="KXN644" s="104"/>
      <c r="KXO644" s="60"/>
      <c r="KXP644" s="61"/>
      <c r="KXQ644" s="104"/>
      <c r="KXR644" s="60"/>
      <c r="KXS644" s="61"/>
      <c r="KXT644" s="104"/>
      <c r="KXU644" s="60"/>
      <c r="KXV644" s="61"/>
      <c r="KXW644" s="104"/>
      <c r="KXX644" s="60"/>
      <c r="KXY644" s="61"/>
      <c r="KXZ644" s="104"/>
      <c r="KYA644" s="60"/>
      <c r="KYB644" s="61"/>
      <c r="KYC644" s="104"/>
      <c r="KYD644" s="60"/>
      <c r="KYE644" s="61"/>
      <c r="KYF644" s="104"/>
      <c r="KYG644" s="60"/>
      <c r="KYH644" s="61"/>
      <c r="KYI644" s="104"/>
      <c r="KYJ644" s="60"/>
      <c r="KYK644" s="61"/>
      <c r="KYL644" s="104"/>
      <c r="KYM644" s="60"/>
      <c r="KYN644" s="61"/>
      <c r="KYO644" s="104"/>
      <c r="KYP644" s="60"/>
      <c r="KYQ644" s="61"/>
      <c r="KYR644" s="104"/>
      <c r="KYS644" s="60"/>
      <c r="KYT644" s="61"/>
      <c r="KYU644" s="104"/>
      <c r="KYV644" s="60"/>
      <c r="KYW644" s="61"/>
      <c r="KYX644" s="104"/>
      <c r="KYY644" s="60"/>
      <c r="KYZ644" s="61"/>
      <c r="KZA644" s="104"/>
      <c r="KZB644" s="60"/>
      <c r="KZC644" s="61"/>
      <c r="KZD644" s="104"/>
      <c r="KZE644" s="60"/>
      <c r="KZF644" s="61"/>
      <c r="KZG644" s="104"/>
      <c r="KZH644" s="60"/>
      <c r="KZI644" s="61"/>
      <c r="KZJ644" s="104"/>
      <c r="KZK644" s="60"/>
      <c r="KZL644" s="61"/>
      <c r="KZM644" s="104"/>
      <c r="KZN644" s="60"/>
      <c r="KZO644" s="61"/>
      <c r="KZP644" s="104"/>
      <c r="KZQ644" s="60"/>
      <c r="KZR644" s="61"/>
      <c r="KZS644" s="104"/>
      <c r="KZT644" s="60"/>
      <c r="KZU644" s="61"/>
      <c r="KZV644" s="104"/>
      <c r="KZW644" s="60"/>
      <c r="KZX644" s="61"/>
      <c r="KZY644" s="104"/>
      <c r="KZZ644" s="60"/>
      <c r="LAA644" s="61"/>
      <c r="LAB644" s="104"/>
      <c r="LAC644" s="60"/>
      <c r="LAD644" s="61"/>
      <c r="LAE644" s="104"/>
      <c r="LAF644" s="60"/>
      <c r="LAG644" s="61"/>
      <c r="LAH644" s="104"/>
      <c r="LAI644" s="60"/>
      <c r="LAJ644" s="61"/>
      <c r="LAK644" s="104"/>
      <c r="LAL644" s="60"/>
      <c r="LAM644" s="61"/>
      <c r="LAN644" s="104"/>
      <c r="LAO644" s="60"/>
      <c r="LAP644" s="61"/>
      <c r="LAQ644" s="104"/>
      <c r="LAR644" s="60"/>
      <c r="LAS644" s="61"/>
      <c r="LAT644" s="104"/>
      <c r="LAU644" s="60"/>
      <c r="LAV644" s="61"/>
      <c r="LAW644" s="104"/>
      <c r="LAX644" s="60"/>
      <c r="LAY644" s="61"/>
      <c r="LAZ644" s="104"/>
      <c r="LBA644" s="60"/>
      <c r="LBB644" s="61"/>
      <c r="LBC644" s="104"/>
      <c r="LBD644" s="60"/>
      <c r="LBE644" s="61"/>
      <c r="LBF644" s="104"/>
      <c r="LBG644" s="60"/>
      <c r="LBH644" s="61"/>
      <c r="LBI644" s="104"/>
      <c r="LBJ644" s="60"/>
      <c r="LBK644" s="61"/>
      <c r="LBL644" s="104"/>
      <c r="LBM644" s="60"/>
      <c r="LBN644" s="61"/>
      <c r="LBO644" s="104"/>
      <c r="LBP644" s="60"/>
      <c r="LBQ644" s="61"/>
      <c r="LBR644" s="104"/>
      <c r="LBS644" s="60"/>
      <c r="LBT644" s="61"/>
      <c r="LBU644" s="104"/>
      <c r="LBV644" s="60"/>
      <c r="LBW644" s="61"/>
      <c r="LBX644" s="104"/>
      <c r="LBY644" s="60"/>
      <c r="LBZ644" s="61"/>
      <c r="LCA644" s="104"/>
      <c r="LCB644" s="60"/>
      <c r="LCC644" s="61"/>
      <c r="LCD644" s="104"/>
      <c r="LCE644" s="60"/>
      <c r="LCF644" s="61"/>
      <c r="LCG644" s="104"/>
      <c r="LCH644" s="60"/>
      <c r="LCI644" s="61"/>
      <c r="LCJ644" s="104"/>
      <c r="LCK644" s="60"/>
      <c r="LCL644" s="61"/>
      <c r="LCM644" s="104"/>
      <c r="LCN644" s="60"/>
      <c r="LCO644" s="61"/>
      <c r="LCP644" s="104"/>
      <c r="LCQ644" s="60"/>
      <c r="LCR644" s="61"/>
      <c r="LCS644" s="104"/>
      <c r="LCT644" s="60"/>
      <c r="LCU644" s="61"/>
      <c r="LCV644" s="104"/>
      <c r="LCW644" s="60"/>
      <c r="LCX644" s="61"/>
      <c r="LCY644" s="104"/>
      <c r="LCZ644" s="60"/>
      <c r="LDA644" s="61"/>
      <c r="LDB644" s="104"/>
      <c r="LDC644" s="60"/>
      <c r="LDD644" s="61"/>
      <c r="LDE644" s="104"/>
      <c r="LDF644" s="60"/>
      <c r="LDG644" s="61"/>
      <c r="LDH644" s="104"/>
      <c r="LDI644" s="60"/>
      <c r="LDJ644" s="61"/>
      <c r="LDK644" s="104"/>
      <c r="LDL644" s="60"/>
      <c r="LDM644" s="61"/>
      <c r="LDN644" s="104"/>
      <c r="LDO644" s="60"/>
      <c r="LDP644" s="61"/>
      <c r="LDQ644" s="104"/>
      <c r="LDR644" s="60"/>
      <c r="LDS644" s="61"/>
      <c r="LDT644" s="104"/>
      <c r="LDU644" s="60"/>
      <c r="LDV644" s="61"/>
      <c r="LDW644" s="104"/>
      <c r="LDX644" s="60"/>
      <c r="LDY644" s="61"/>
      <c r="LDZ644" s="104"/>
      <c r="LEA644" s="60"/>
      <c r="LEB644" s="61"/>
      <c r="LEC644" s="104"/>
      <c r="LED644" s="60"/>
      <c r="LEE644" s="61"/>
      <c r="LEF644" s="104"/>
      <c r="LEG644" s="60"/>
      <c r="LEH644" s="61"/>
      <c r="LEI644" s="104"/>
      <c r="LEJ644" s="60"/>
      <c r="LEK644" s="61"/>
      <c r="LEL644" s="104"/>
      <c r="LEM644" s="60"/>
      <c r="LEN644" s="61"/>
      <c r="LEO644" s="104"/>
      <c r="LEP644" s="60"/>
      <c r="LEQ644" s="61"/>
      <c r="LER644" s="104"/>
      <c r="LES644" s="60"/>
      <c r="LET644" s="61"/>
      <c r="LEU644" s="104"/>
      <c r="LEV644" s="60"/>
      <c r="LEW644" s="61"/>
      <c r="LEX644" s="104"/>
      <c r="LEY644" s="60"/>
      <c r="LEZ644" s="61"/>
      <c r="LFA644" s="104"/>
      <c r="LFB644" s="60"/>
      <c r="LFC644" s="61"/>
      <c r="LFD644" s="104"/>
      <c r="LFE644" s="60"/>
      <c r="LFF644" s="61"/>
      <c r="LFG644" s="104"/>
      <c r="LFH644" s="60"/>
      <c r="LFI644" s="61"/>
      <c r="LFJ644" s="104"/>
      <c r="LFK644" s="60"/>
      <c r="LFL644" s="61"/>
      <c r="LFM644" s="104"/>
      <c r="LFN644" s="60"/>
      <c r="LFO644" s="61"/>
      <c r="LFP644" s="104"/>
      <c r="LFQ644" s="60"/>
      <c r="LFR644" s="61"/>
      <c r="LFS644" s="104"/>
      <c r="LFT644" s="60"/>
      <c r="LFU644" s="61"/>
      <c r="LFV644" s="104"/>
      <c r="LFW644" s="60"/>
      <c r="LFX644" s="61"/>
      <c r="LFY644" s="104"/>
      <c r="LFZ644" s="60"/>
      <c r="LGA644" s="61"/>
      <c r="LGB644" s="104"/>
      <c r="LGC644" s="60"/>
      <c r="LGD644" s="61"/>
      <c r="LGE644" s="104"/>
      <c r="LGF644" s="60"/>
      <c r="LGG644" s="61"/>
      <c r="LGH644" s="104"/>
      <c r="LGI644" s="60"/>
      <c r="LGJ644" s="61"/>
      <c r="LGK644" s="104"/>
      <c r="LGL644" s="60"/>
      <c r="LGM644" s="61"/>
      <c r="LGN644" s="104"/>
      <c r="LGO644" s="60"/>
      <c r="LGP644" s="61"/>
      <c r="LGQ644" s="104"/>
      <c r="LGR644" s="60"/>
      <c r="LGS644" s="61"/>
      <c r="LGT644" s="104"/>
      <c r="LGU644" s="60"/>
      <c r="LGV644" s="61"/>
      <c r="LGW644" s="104"/>
      <c r="LGX644" s="60"/>
      <c r="LGY644" s="61"/>
      <c r="LGZ644" s="104"/>
      <c r="LHA644" s="60"/>
      <c r="LHB644" s="61"/>
      <c r="LHC644" s="104"/>
      <c r="LHD644" s="60"/>
      <c r="LHE644" s="61"/>
      <c r="LHF644" s="104"/>
      <c r="LHG644" s="60"/>
      <c r="LHH644" s="61"/>
      <c r="LHI644" s="104"/>
      <c r="LHJ644" s="60"/>
      <c r="LHK644" s="61"/>
      <c r="LHL644" s="104"/>
      <c r="LHM644" s="60"/>
      <c r="LHN644" s="61"/>
      <c r="LHO644" s="104"/>
      <c r="LHP644" s="60"/>
      <c r="LHQ644" s="61"/>
      <c r="LHR644" s="104"/>
      <c r="LHS644" s="60"/>
      <c r="LHT644" s="61"/>
      <c r="LHU644" s="104"/>
      <c r="LHV644" s="60"/>
      <c r="LHW644" s="61"/>
      <c r="LHX644" s="104"/>
      <c r="LHY644" s="60"/>
      <c r="LHZ644" s="61"/>
      <c r="LIA644" s="104"/>
      <c r="LIB644" s="60"/>
      <c r="LIC644" s="61"/>
      <c r="LID644" s="104"/>
      <c r="LIE644" s="60"/>
      <c r="LIF644" s="61"/>
      <c r="LIG644" s="104"/>
      <c r="LIH644" s="60"/>
      <c r="LII644" s="61"/>
      <c r="LIJ644" s="104"/>
      <c r="LIK644" s="60"/>
      <c r="LIL644" s="61"/>
      <c r="LIM644" s="104"/>
      <c r="LIN644" s="60"/>
      <c r="LIO644" s="61"/>
      <c r="LIP644" s="104"/>
      <c r="LIQ644" s="60"/>
      <c r="LIR644" s="61"/>
      <c r="LIS644" s="104"/>
      <c r="LIT644" s="60"/>
      <c r="LIU644" s="61"/>
      <c r="LIV644" s="104"/>
      <c r="LIW644" s="60"/>
      <c r="LIX644" s="61"/>
      <c r="LIY644" s="104"/>
      <c r="LIZ644" s="60"/>
      <c r="LJA644" s="61"/>
      <c r="LJB644" s="104"/>
      <c r="LJC644" s="60"/>
      <c r="LJD644" s="61"/>
      <c r="LJE644" s="104"/>
      <c r="LJF644" s="60"/>
      <c r="LJG644" s="61"/>
      <c r="LJH644" s="104"/>
      <c r="LJI644" s="60"/>
      <c r="LJJ644" s="61"/>
      <c r="LJK644" s="104"/>
      <c r="LJL644" s="60"/>
      <c r="LJM644" s="61"/>
      <c r="LJN644" s="104"/>
      <c r="LJO644" s="60"/>
      <c r="LJP644" s="61"/>
      <c r="LJQ644" s="104"/>
      <c r="LJR644" s="60"/>
      <c r="LJS644" s="61"/>
      <c r="LJT644" s="104"/>
      <c r="LJU644" s="60"/>
      <c r="LJV644" s="61"/>
      <c r="LJW644" s="104"/>
      <c r="LJX644" s="60"/>
      <c r="LJY644" s="61"/>
      <c r="LJZ644" s="104"/>
      <c r="LKA644" s="60"/>
      <c r="LKB644" s="61"/>
      <c r="LKC644" s="104"/>
      <c r="LKD644" s="60"/>
      <c r="LKE644" s="61"/>
      <c r="LKF644" s="104"/>
      <c r="LKG644" s="60"/>
      <c r="LKH644" s="61"/>
      <c r="LKI644" s="104"/>
      <c r="LKJ644" s="60"/>
      <c r="LKK644" s="61"/>
      <c r="LKL644" s="104"/>
      <c r="LKM644" s="60"/>
      <c r="LKN644" s="61"/>
      <c r="LKO644" s="104"/>
      <c r="LKP644" s="60"/>
      <c r="LKQ644" s="61"/>
      <c r="LKR644" s="104"/>
      <c r="LKS644" s="60"/>
      <c r="LKT644" s="61"/>
      <c r="LKU644" s="104"/>
      <c r="LKV644" s="60"/>
      <c r="LKW644" s="61"/>
      <c r="LKX644" s="104"/>
      <c r="LKY644" s="60"/>
      <c r="LKZ644" s="61"/>
      <c r="LLA644" s="104"/>
      <c r="LLB644" s="60"/>
      <c r="LLC644" s="61"/>
      <c r="LLD644" s="104"/>
      <c r="LLE644" s="60"/>
      <c r="LLF644" s="61"/>
      <c r="LLG644" s="104"/>
      <c r="LLH644" s="60"/>
      <c r="LLI644" s="61"/>
      <c r="LLJ644" s="104"/>
      <c r="LLK644" s="60"/>
      <c r="LLL644" s="61"/>
      <c r="LLM644" s="104"/>
      <c r="LLN644" s="60"/>
      <c r="LLO644" s="61"/>
      <c r="LLP644" s="104"/>
      <c r="LLQ644" s="60"/>
      <c r="LLR644" s="61"/>
      <c r="LLS644" s="104"/>
      <c r="LLT644" s="60"/>
      <c r="LLU644" s="61"/>
      <c r="LLV644" s="104"/>
      <c r="LLW644" s="60"/>
      <c r="LLX644" s="61"/>
      <c r="LLY644" s="104"/>
      <c r="LLZ644" s="60"/>
      <c r="LMA644" s="61"/>
      <c r="LMB644" s="104"/>
      <c r="LMC644" s="60"/>
      <c r="LMD644" s="61"/>
      <c r="LME644" s="104"/>
      <c r="LMF644" s="60"/>
      <c r="LMG644" s="61"/>
      <c r="LMH644" s="104"/>
      <c r="LMI644" s="60"/>
      <c r="LMJ644" s="61"/>
      <c r="LMK644" s="104"/>
      <c r="LML644" s="60"/>
      <c r="LMM644" s="61"/>
      <c r="LMN644" s="104"/>
      <c r="LMO644" s="60"/>
      <c r="LMP644" s="61"/>
      <c r="LMQ644" s="104"/>
      <c r="LMR644" s="60"/>
      <c r="LMS644" s="61"/>
      <c r="LMT644" s="104"/>
      <c r="LMU644" s="60"/>
      <c r="LMV644" s="61"/>
      <c r="LMW644" s="104"/>
      <c r="LMX644" s="60"/>
      <c r="LMY644" s="61"/>
      <c r="LMZ644" s="104"/>
      <c r="LNA644" s="60"/>
      <c r="LNB644" s="61"/>
      <c r="LNC644" s="104"/>
      <c r="LND644" s="60"/>
      <c r="LNE644" s="61"/>
      <c r="LNF644" s="104"/>
      <c r="LNG644" s="60"/>
      <c r="LNH644" s="61"/>
      <c r="LNI644" s="104"/>
      <c r="LNJ644" s="60"/>
      <c r="LNK644" s="61"/>
      <c r="LNL644" s="104"/>
      <c r="LNM644" s="60"/>
      <c r="LNN644" s="61"/>
      <c r="LNO644" s="104"/>
      <c r="LNP644" s="60"/>
      <c r="LNQ644" s="61"/>
      <c r="LNR644" s="104"/>
      <c r="LNS644" s="60"/>
      <c r="LNT644" s="61"/>
      <c r="LNU644" s="104"/>
      <c r="LNV644" s="60"/>
      <c r="LNW644" s="61"/>
      <c r="LNX644" s="104"/>
      <c r="LNY644" s="60"/>
      <c r="LNZ644" s="61"/>
      <c r="LOA644" s="104"/>
      <c r="LOB644" s="60"/>
      <c r="LOC644" s="61"/>
      <c r="LOD644" s="104"/>
      <c r="LOE644" s="60"/>
      <c r="LOF644" s="61"/>
      <c r="LOG644" s="104"/>
      <c r="LOH644" s="60"/>
      <c r="LOI644" s="61"/>
      <c r="LOJ644" s="104"/>
      <c r="LOK644" s="60"/>
      <c r="LOL644" s="61"/>
      <c r="LOM644" s="104"/>
      <c r="LON644" s="60"/>
      <c r="LOO644" s="61"/>
      <c r="LOP644" s="104"/>
      <c r="LOQ644" s="60"/>
      <c r="LOR644" s="61"/>
      <c r="LOS644" s="104"/>
      <c r="LOT644" s="60"/>
      <c r="LOU644" s="61"/>
      <c r="LOV644" s="104"/>
      <c r="LOW644" s="60"/>
      <c r="LOX644" s="61"/>
      <c r="LOY644" s="104"/>
      <c r="LOZ644" s="60"/>
      <c r="LPA644" s="61"/>
      <c r="LPB644" s="104"/>
      <c r="LPC644" s="60"/>
      <c r="LPD644" s="61"/>
      <c r="LPE644" s="104"/>
      <c r="LPF644" s="60"/>
      <c r="LPG644" s="61"/>
      <c r="LPH644" s="104"/>
      <c r="LPI644" s="60"/>
      <c r="LPJ644" s="61"/>
      <c r="LPK644" s="104"/>
      <c r="LPL644" s="60"/>
      <c r="LPM644" s="61"/>
      <c r="LPN644" s="104"/>
      <c r="LPO644" s="60"/>
      <c r="LPP644" s="61"/>
      <c r="LPQ644" s="104"/>
      <c r="LPR644" s="60"/>
      <c r="LPS644" s="61"/>
      <c r="LPT644" s="104"/>
      <c r="LPU644" s="60"/>
      <c r="LPV644" s="61"/>
      <c r="LPW644" s="104"/>
      <c r="LPX644" s="60"/>
      <c r="LPY644" s="61"/>
      <c r="LPZ644" s="104"/>
      <c r="LQA644" s="60"/>
      <c r="LQB644" s="61"/>
      <c r="LQC644" s="104"/>
      <c r="LQD644" s="60"/>
      <c r="LQE644" s="61"/>
      <c r="LQF644" s="104"/>
      <c r="LQG644" s="60"/>
      <c r="LQH644" s="61"/>
      <c r="LQI644" s="104"/>
      <c r="LQJ644" s="60"/>
      <c r="LQK644" s="61"/>
      <c r="LQL644" s="104"/>
      <c r="LQM644" s="60"/>
      <c r="LQN644" s="61"/>
      <c r="LQO644" s="104"/>
      <c r="LQP644" s="60"/>
      <c r="LQQ644" s="61"/>
      <c r="LQR644" s="104"/>
      <c r="LQS644" s="60"/>
      <c r="LQT644" s="61"/>
      <c r="LQU644" s="104"/>
      <c r="LQV644" s="60"/>
      <c r="LQW644" s="61"/>
      <c r="LQX644" s="104"/>
      <c r="LQY644" s="60"/>
      <c r="LQZ644" s="61"/>
      <c r="LRA644" s="104"/>
      <c r="LRB644" s="60"/>
      <c r="LRC644" s="61"/>
      <c r="LRD644" s="104"/>
      <c r="LRE644" s="60"/>
      <c r="LRF644" s="61"/>
      <c r="LRG644" s="104"/>
      <c r="LRH644" s="60"/>
      <c r="LRI644" s="61"/>
      <c r="LRJ644" s="104"/>
      <c r="LRK644" s="60"/>
      <c r="LRL644" s="61"/>
      <c r="LRM644" s="104"/>
      <c r="LRN644" s="60"/>
      <c r="LRO644" s="61"/>
      <c r="LRP644" s="104"/>
      <c r="LRQ644" s="60"/>
      <c r="LRR644" s="61"/>
      <c r="LRS644" s="104"/>
      <c r="LRT644" s="60"/>
      <c r="LRU644" s="61"/>
      <c r="LRV644" s="104"/>
      <c r="LRW644" s="60"/>
      <c r="LRX644" s="61"/>
      <c r="LRY644" s="104"/>
      <c r="LRZ644" s="60"/>
      <c r="LSA644" s="61"/>
      <c r="LSB644" s="104"/>
      <c r="LSC644" s="60"/>
      <c r="LSD644" s="61"/>
      <c r="LSE644" s="104"/>
      <c r="LSF644" s="60"/>
      <c r="LSG644" s="61"/>
      <c r="LSH644" s="104"/>
      <c r="LSI644" s="60"/>
      <c r="LSJ644" s="61"/>
      <c r="LSK644" s="104"/>
      <c r="LSL644" s="60"/>
      <c r="LSM644" s="61"/>
      <c r="LSN644" s="104"/>
      <c r="LSO644" s="60"/>
      <c r="LSP644" s="61"/>
      <c r="LSQ644" s="104"/>
      <c r="LSR644" s="60"/>
      <c r="LSS644" s="61"/>
      <c r="LST644" s="104"/>
      <c r="LSU644" s="60"/>
      <c r="LSV644" s="61"/>
      <c r="LSW644" s="104"/>
      <c r="LSX644" s="60"/>
      <c r="LSY644" s="61"/>
      <c r="LSZ644" s="104"/>
      <c r="LTA644" s="60"/>
      <c r="LTB644" s="61"/>
      <c r="LTC644" s="104"/>
      <c r="LTD644" s="60"/>
      <c r="LTE644" s="61"/>
      <c r="LTF644" s="104"/>
      <c r="LTG644" s="60"/>
      <c r="LTH644" s="61"/>
      <c r="LTI644" s="104"/>
      <c r="LTJ644" s="60"/>
      <c r="LTK644" s="61"/>
      <c r="LTL644" s="104"/>
      <c r="LTM644" s="60"/>
      <c r="LTN644" s="61"/>
      <c r="LTO644" s="104"/>
      <c r="LTP644" s="60"/>
      <c r="LTQ644" s="61"/>
      <c r="LTR644" s="104"/>
      <c r="LTS644" s="60"/>
      <c r="LTT644" s="61"/>
      <c r="LTU644" s="104"/>
      <c r="LTV644" s="60"/>
      <c r="LTW644" s="61"/>
      <c r="LTX644" s="104"/>
      <c r="LTY644" s="60"/>
      <c r="LTZ644" s="61"/>
      <c r="LUA644" s="104"/>
      <c r="LUB644" s="60"/>
      <c r="LUC644" s="61"/>
      <c r="LUD644" s="104"/>
      <c r="LUE644" s="60"/>
      <c r="LUF644" s="61"/>
      <c r="LUG644" s="104"/>
      <c r="LUH644" s="60"/>
      <c r="LUI644" s="61"/>
      <c r="LUJ644" s="104"/>
      <c r="LUK644" s="60"/>
      <c r="LUL644" s="61"/>
      <c r="LUM644" s="104"/>
      <c r="LUN644" s="60"/>
      <c r="LUO644" s="61"/>
      <c r="LUP644" s="104"/>
      <c r="LUQ644" s="60"/>
      <c r="LUR644" s="61"/>
      <c r="LUS644" s="104"/>
      <c r="LUT644" s="60"/>
      <c r="LUU644" s="61"/>
      <c r="LUV644" s="104"/>
      <c r="LUW644" s="60"/>
      <c r="LUX644" s="61"/>
      <c r="LUY644" s="104"/>
      <c r="LUZ644" s="60"/>
      <c r="LVA644" s="61"/>
      <c r="LVB644" s="104"/>
      <c r="LVC644" s="60"/>
      <c r="LVD644" s="61"/>
      <c r="LVE644" s="104"/>
      <c r="LVF644" s="60"/>
      <c r="LVG644" s="61"/>
      <c r="LVH644" s="104"/>
      <c r="LVI644" s="60"/>
      <c r="LVJ644" s="61"/>
      <c r="LVK644" s="104"/>
      <c r="LVL644" s="60"/>
      <c r="LVM644" s="61"/>
      <c r="LVN644" s="104"/>
      <c r="LVO644" s="60"/>
      <c r="LVP644" s="61"/>
      <c r="LVQ644" s="104"/>
      <c r="LVR644" s="60"/>
      <c r="LVS644" s="61"/>
      <c r="LVT644" s="104"/>
      <c r="LVU644" s="60"/>
      <c r="LVV644" s="61"/>
      <c r="LVW644" s="104"/>
      <c r="LVX644" s="60"/>
      <c r="LVY644" s="61"/>
      <c r="LVZ644" s="104"/>
      <c r="LWA644" s="60"/>
      <c r="LWB644" s="61"/>
      <c r="LWC644" s="104"/>
      <c r="LWD644" s="60"/>
      <c r="LWE644" s="61"/>
      <c r="LWF644" s="104"/>
      <c r="LWG644" s="60"/>
      <c r="LWH644" s="61"/>
      <c r="LWI644" s="104"/>
      <c r="LWJ644" s="60"/>
      <c r="LWK644" s="61"/>
      <c r="LWL644" s="104"/>
      <c r="LWM644" s="60"/>
      <c r="LWN644" s="61"/>
      <c r="LWO644" s="104"/>
      <c r="LWP644" s="60"/>
      <c r="LWQ644" s="61"/>
      <c r="LWR644" s="104"/>
      <c r="LWS644" s="60"/>
      <c r="LWT644" s="61"/>
      <c r="LWU644" s="104"/>
      <c r="LWV644" s="60"/>
      <c r="LWW644" s="61"/>
      <c r="LWX644" s="104"/>
      <c r="LWY644" s="60"/>
      <c r="LWZ644" s="61"/>
      <c r="LXA644" s="104"/>
      <c r="LXB644" s="60"/>
      <c r="LXC644" s="61"/>
      <c r="LXD644" s="104"/>
      <c r="LXE644" s="60"/>
      <c r="LXF644" s="61"/>
      <c r="LXG644" s="104"/>
      <c r="LXH644" s="60"/>
      <c r="LXI644" s="61"/>
      <c r="LXJ644" s="104"/>
      <c r="LXK644" s="60"/>
      <c r="LXL644" s="61"/>
      <c r="LXM644" s="104"/>
      <c r="LXN644" s="60"/>
      <c r="LXO644" s="61"/>
      <c r="LXP644" s="104"/>
      <c r="LXQ644" s="60"/>
      <c r="LXR644" s="61"/>
      <c r="LXS644" s="104"/>
      <c r="LXT644" s="60"/>
      <c r="LXU644" s="61"/>
      <c r="LXV644" s="104"/>
      <c r="LXW644" s="60"/>
      <c r="LXX644" s="61"/>
      <c r="LXY644" s="104"/>
      <c r="LXZ644" s="60"/>
      <c r="LYA644" s="61"/>
      <c r="LYB644" s="104"/>
      <c r="LYC644" s="60"/>
      <c r="LYD644" s="61"/>
      <c r="LYE644" s="104"/>
      <c r="LYF644" s="60"/>
      <c r="LYG644" s="61"/>
      <c r="LYH644" s="104"/>
      <c r="LYI644" s="60"/>
      <c r="LYJ644" s="61"/>
      <c r="LYK644" s="104"/>
      <c r="LYL644" s="60"/>
      <c r="LYM644" s="61"/>
      <c r="LYN644" s="104"/>
      <c r="LYO644" s="60"/>
      <c r="LYP644" s="61"/>
      <c r="LYQ644" s="104"/>
      <c r="LYR644" s="60"/>
      <c r="LYS644" s="61"/>
      <c r="LYT644" s="104"/>
      <c r="LYU644" s="60"/>
      <c r="LYV644" s="61"/>
      <c r="LYW644" s="104"/>
      <c r="LYX644" s="60"/>
      <c r="LYY644" s="61"/>
      <c r="LYZ644" s="104"/>
      <c r="LZA644" s="60"/>
      <c r="LZB644" s="61"/>
      <c r="LZC644" s="104"/>
      <c r="LZD644" s="60"/>
      <c r="LZE644" s="61"/>
      <c r="LZF644" s="104"/>
      <c r="LZG644" s="60"/>
      <c r="LZH644" s="61"/>
      <c r="LZI644" s="104"/>
      <c r="LZJ644" s="60"/>
      <c r="LZK644" s="61"/>
      <c r="LZL644" s="104"/>
      <c r="LZM644" s="60"/>
      <c r="LZN644" s="61"/>
      <c r="LZO644" s="104"/>
      <c r="LZP644" s="60"/>
      <c r="LZQ644" s="61"/>
      <c r="LZR644" s="104"/>
      <c r="LZS644" s="60"/>
      <c r="LZT644" s="61"/>
      <c r="LZU644" s="104"/>
      <c r="LZV644" s="60"/>
      <c r="LZW644" s="61"/>
      <c r="LZX644" s="104"/>
      <c r="LZY644" s="60"/>
      <c r="LZZ644" s="61"/>
      <c r="MAA644" s="104"/>
      <c r="MAB644" s="60"/>
      <c r="MAC644" s="61"/>
      <c r="MAD644" s="104"/>
      <c r="MAE644" s="60"/>
      <c r="MAF644" s="61"/>
      <c r="MAG644" s="104"/>
      <c r="MAH644" s="60"/>
      <c r="MAI644" s="61"/>
      <c r="MAJ644" s="104"/>
      <c r="MAK644" s="60"/>
      <c r="MAL644" s="61"/>
      <c r="MAM644" s="104"/>
      <c r="MAN644" s="60"/>
      <c r="MAO644" s="61"/>
      <c r="MAP644" s="104"/>
      <c r="MAQ644" s="60"/>
      <c r="MAR644" s="61"/>
      <c r="MAS644" s="104"/>
      <c r="MAT644" s="60"/>
      <c r="MAU644" s="61"/>
      <c r="MAV644" s="104"/>
      <c r="MAW644" s="60"/>
      <c r="MAX644" s="61"/>
      <c r="MAY644" s="104"/>
      <c r="MAZ644" s="60"/>
      <c r="MBA644" s="61"/>
      <c r="MBB644" s="104"/>
      <c r="MBC644" s="60"/>
      <c r="MBD644" s="61"/>
      <c r="MBE644" s="104"/>
      <c r="MBF644" s="60"/>
      <c r="MBG644" s="61"/>
      <c r="MBH644" s="104"/>
      <c r="MBI644" s="60"/>
      <c r="MBJ644" s="61"/>
      <c r="MBK644" s="104"/>
      <c r="MBL644" s="60"/>
      <c r="MBM644" s="61"/>
      <c r="MBN644" s="104"/>
      <c r="MBO644" s="60"/>
      <c r="MBP644" s="61"/>
      <c r="MBQ644" s="104"/>
      <c r="MBR644" s="60"/>
      <c r="MBS644" s="61"/>
      <c r="MBT644" s="104"/>
      <c r="MBU644" s="60"/>
      <c r="MBV644" s="61"/>
      <c r="MBW644" s="104"/>
      <c r="MBX644" s="60"/>
      <c r="MBY644" s="61"/>
      <c r="MBZ644" s="104"/>
      <c r="MCA644" s="60"/>
      <c r="MCB644" s="61"/>
      <c r="MCC644" s="104"/>
      <c r="MCD644" s="60"/>
      <c r="MCE644" s="61"/>
      <c r="MCF644" s="104"/>
      <c r="MCG644" s="60"/>
      <c r="MCH644" s="61"/>
      <c r="MCI644" s="104"/>
      <c r="MCJ644" s="60"/>
      <c r="MCK644" s="61"/>
      <c r="MCL644" s="104"/>
      <c r="MCM644" s="60"/>
      <c r="MCN644" s="61"/>
      <c r="MCO644" s="104"/>
      <c r="MCP644" s="60"/>
      <c r="MCQ644" s="61"/>
      <c r="MCR644" s="104"/>
      <c r="MCS644" s="60"/>
      <c r="MCT644" s="61"/>
      <c r="MCU644" s="104"/>
      <c r="MCV644" s="60"/>
      <c r="MCW644" s="61"/>
      <c r="MCX644" s="104"/>
      <c r="MCY644" s="60"/>
      <c r="MCZ644" s="61"/>
      <c r="MDA644" s="104"/>
      <c r="MDB644" s="60"/>
      <c r="MDC644" s="61"/>
      <c r="MDD644" s="104"/>
      <c r="MDE644" s="60"/>
      <c r="MDF644" s="61"/>
      <c r="MDG644" s="104"/>
      <c r="MDH644" s="60"/>
      <c r="MDI644" s="61"/>
      <c r="MDJ644" s="104"/>
      <c r="MDK644" s="60"/>
      <c r="MDL644" s="61"/>
      <c r="MDM644" s="104"/>
      <c r="MDN644" s="60"/>
      <c r="MDO644" s="61"/>
      <c r="MDP644" s="104"/>
      <c r="MDQ644" s="60"/>
      <c r="MDR644" s="61"/>
      <c r="MDS644" s="104"/>
      <c r="MDT644" s="60"/>
      <c r="MDU644" s="61"/>
      <c r="MDV644" s="104"/>
      <c r="MDW644" s="60"/>
      <c r="MDX644" s="61"/>
      <c r="MDY644" s="104"/>
      <c r="MDZ644" s="60"/>
      <c r="MEA644" s="61"/>
      <c r="MEB644" s="104"/>
      <c r="MEC644" s="60"/>
      <c r="MED644" s="61"/>
      <c r="MEE644" s="104"/>
      <c r="MEF644" s="60"/>
      <c r="MEG644" s="61"/>
      <c r="MEH644" s="104"/>
      <c r="MEI644" s="60"/>
      <c r="MEJ644" s="61"/>
      <c r="MEK644" s="104"/>
      <c r="MEL644" s="60"/>
      <c r="MEM644" s="61"/>
      <c r="MEN644" s="104"/>
      <c r="MEO644" s="60"/>
      <c r="MEP644" s="61"/>
      <c r="MEQ644" s="104"/>
      <c r="MER644" s="60"/>
      <c r="MES644" s="61"/>
      <c r="MET644" s="104"/>
      <c r="MEU644" s="60"/>
      <c r="MEV644" s="61"/>
      <c r="MEW644" s="104"/>
      <c r="MEX644" s="60"/>
      <c r="MEY644" s="61"/>
      <c r="MEZ644" s="104"/>
      <c r="MFA644" s="60"/>
      <c r="MFB644" s="61"/>
      <c r="MFC644" s="104"/>
      <c r="MFD644" s="60"/>
      <c r="MFE644" s="61"/>
      <c r="MFF644" s="104"/>
      <c r="MFG644" s="60"/>
      <c r="MFH644" s="61"/>
      <c r="MFI644" s="104"/>
      <c r="MFJ644" s="60"/>
      <c r="MFK644" s="61"/>
      <c r="MFL644" s="104"/>
      <c r="MFM644" s="60"/>
      <c r="MFN644" s="61"/>
      <c r="MFO644" s="104"/>
      <c r="MFP644" s="60"/>
      <c r="MFQ644" s="61"/>
      <c r="MFR644" s="104"/>
      <c r="MFS644" s="60"/>
      <c r="MFT644" s="61"/>
      <c r="MFU644" s="104"/>
      <c r="MFV644" s="60"/>
      <c r="MFW644" s="61"/>
      <c r="MFX644" s="104"/>
      <c r="MFY644" s="60"/>
      <c r="MFZ644" s="61"/>
      <c r="MGA644" s="104"/>
      <c r="MGB644" s="60"/>
      <c r="MGC644" s="61"/>
      <c r="MGD644" s="104"/>
      <c r="MGE644" s="60"/>
      <c r="MGF644" s="61"/>
      <c r="MGG644" s="104"/>
      <c r="MGH644" s="60"/>
      <c r="MGI644" s="61"/>
      <c r="MGJ644" s="104"/>
      <c r="MGK644" s="60"/>
      <c r="MGL644" s="61"/>
      <c r="MGM644" s="104"/>
      <c r="MGN644" s="60"/>
      <c r="MGO644" s="61"/>
      <c r="MGP644" s="104"/>
      <c r="MGQ644" s="60"/>
      <c r="MGR644" s="61"/>
      <c r="MGS644" s="104"/>
      <c r="MGT644" s="60"/>
      <c r="MGU644" s="61"/>
      <c r="MGV644" s="104"/>
      <c r="MGW644" s="60"/>
      <c r="MGX644" s="61"/>
      <c r="MGY644" s="104"/>
      <c r="MGZ644" s="60"/>
      <c r="MHA644" s="61"/>
      <c r="MHB644" s="104"/>
      <c r="MHC644" s="60"/>
      <c r="MHD644" s="61"/>
      <c r="MHE644" s="104"/>
      <c r="MHF644" s="60"/>
      <c r="MHG644" s="61"/>
      <c r="MHH644" s="104"/>
      <c r="MHI644" s="60"/>
      <c r="MHJ644" s="61"/>
      <c r="MHK644" s="104"/>
      <c r="MHL644" s="60"/>
      <c r="MHM644" s="61"/>
      <c r="MHN644" s="104"/>
      <c r="MHO644" s="60"/>
      <c r="MHP644" s="61"/>
      <c r="MHQ644" s="104"/>
      <c r="MHR644" s="60"/>
      <c r="MHS644" s="61"/>
      <c r="MHT644" s="104"/>
      <c r="MHU644" s="60"/>
      <c r="MHV644" s="61"/>
      <c r="MHW644" s="104"/>
      <c r="MHX644" s="60"/>
      <c r="MHY644" s="61"/>
      <c r="MHZ644" s="104"/>
      <c r="MIA644" s="60"/>
      <c r="MIB644" s="61"/>
      <c r="MIC644" s="104"/>
      <c r="MID644" s="60"/>
      <c r="MIE644" s="61"/>
      <c r="MIF644" s="104"/>
      <c r="MIG644" s="60"/>
      <c r="MIH644" s="61"/>
      <c r="MII644" s="104"/>
      <c r="MIJ644" s="60"/>
      <c r="MIK644" s="61"/>
      <c r="MIL644" s="104"/>
      <c r="MIM644" s="60"/>
      <c r="MIN644" s="61"/>
      <c r="MIO644" s="104"/>
      <c r="MIP644" s="60"/>
      <c r="MIQ644" s="61"/>
      <c r="MIR644" s="104"/>
      <c r="MIS644" s="60"/>
      <c r="MIT644" s="61"/>
      <c r="MIU644" s="104"/>
      <c r="MIV644" s="60"/>
      <c r="MIW644" s="61"/>
      <c r="MIX644" s="104"/>
      <c r="MIY644" s="60"/>
      <c r="MIZ644" s="61"/>
      <c r="MJA644" s="104"/>
      <c r="MJB644" s="60"/>
      <c r="MJC644" s="61"/>
      <c r="MJD644" s="104"/>
      <c r="MJE644" s="60"/>
      <c r="MJF644" s="61"/>
      <c r="MJG644" s="104"/>
      <c r="MJH644" s="60"/>
      <c r="MJI644" s="61"/>
      <c r="MJJ644" s="104"/>
      <c r="MJK644" s="60"/>
      <c r="MJL644" s="61"/>
      <c r="MJM644" s="104"/>
      <c r="MJN644" s="60"/>
      <c r="MJO644" s="61"/>
      <c r="MJP644" s="104"/>
      <c r="MJQ644" s="60"/>
      <c r="MJR644" s="61"/>
      <c r="MJS644" s="104"/>
      <c r="MJT644" s="60"/>
      <c r="MJU644" s="61"/>
      <c r="MJV644" s="104"/>
      <c r="MJW644" s="60"/>
      <c r="MJX644" s="61"/>
      <c r="MJY644" s="104"/>
      <c r="MJZ644" s="60"/>
      <c r="MKA644" s="61"/>
      <c r="MKB644" s="104"/>
      <c r="MKC644" s="60"/>
      <c r="MKD644" s="61"/>
      <c r="MKE644" s="104"/>
      <c r="MKF644" s="60"/>
      <c r="MKG644" s="61"/>
      <c r="MKH644" s="104"/>
      <c r="MKI644" s="60"/>
      <c r="MKJ644" s="61"/>
      <c r="MKK644" s="104"/>
      <c r="MKL644" s="60"/>
      <c r="MKM644" s="61"/>
      <c r="MKN644" s="104"/>
      <c r="MKO644" s="60"/>
      <c r="MKP644" s="61"/>
      <c r="MKQ644" s="104"/>
      <c r="MKR644" s="60"/>
      <c r="MKS644" s="61"/>
      <c r="MKT644" s="104"/>
      <c r="MKU644" s="60"/>
      <c r="MKV644" s="61"/>
      <c r="MKW644" s="104"/>
      <c r="MKX644" s="60"/>
      <c r="MKY644" s="61"/>
      <c r="MKZ644" s="104"/>
      <c r="MLA644" s="60"/>
      <c r="MLB644" s="61"/>
      <c r="MLC644" s="104"/>
      <c r="MLD644" s="60"/>
      <c r="MLE644" s="61"/>
      <c r="MLF644" s="104"/>
      <c r="MLG644" s="60"/>
      <c r="MLH644" s="61"/>
      <c r="MLI644" s="104"/>
      <c r="MLJ644" s="60"/>
      <c r="MLK644" s="61"/>
      <c r="MLL644" s="104"/>
      <c r="MLM644" s="60"/>
      <c r="MLN644" s="61"/>
      <c r="MLO644" s="104"/>
      <c r="MLP644" s="60"/>
      <c r="MLQ644" s="61"/>
      <c r="MLR644" s="104"/>
      <c r="MLS644" s="60"/>
      <c r="MLT644" s="61"/>
      <c r="MLU644" s="104"/>
      <c r="MLV644" s="60"/>
      <c r="MLW644" s="61"/>
      <c r="MLX644" s="104"/>
      <c r="MLY644" s="60"/>
      <c r="MLZ644" s="61"/>
      <c r="MMA644" s="104"/>
      <c r="MMB644" s="60"/>
      <c r="MMC644" s="61"/>
      <c r="MMD644" s="104"/>
      <c r="MME644" s="60"/>
      <c r="MMF644" s="61"/>
      <c r="MMG644" s="104"/>
      <c r="MMH644" s="60"/>
      <c r="MMI644" s="61"/>
      <c r="MMJ644" s="104"/>
      <c r="MMK644" s="60"/>
      <c r="MML644" s="61"/>
      <c r="MMM644" s="104"/>
      <c r="MMN644" s="60"/>
      <c r="MMO644" s="61"/>
      <c r="MMP644" s="104"/>
      <c r="MMQ644" s="60"/>
      <c r="MMR644" s="61"/>
      <c r="MMS644" s="104"/>
      <c r="MMT644" s="60"/>
      <c r="MMU644" s="61"/>
      <c r="MMV644" s="104"/>
      <c r="MMW644" s="60"/>
      <c r="MMX644" s="61"/>
      <c r="MMY644" s="104"/>
      <c r="MMZ644" s="60"/>
      <c r="MNA644" s="61"/>
      <c r="MNB644" s="104"/>
      <c r="MNC644" s="60"/>
      <c r="MND644" s="61"/>
      <c r="MNE644" s="104"/>
      <c r="MNF644" s="60"/>
      <c r="MNG644" s="61"/>
      <c r="MNH644" s="104"/>
      <c r="MNI644" s="60"/>
      <c r="MNJ644" s="61"/>
      <c r="MNK644" s="104"/>
      <c r="MNL644" s="60"/>
      <c r="MNM644" s="61"/>
      <c r="MNN644" s="104"/>
      <c r="MNO644" s="60"/>
      <c r="MNP644" s="61"/>
      <c r="MNQ644" s="104"/>
      <c r="MNR644" s="60"/>
      <c r="MNS644" s="61"/>
      <c r="MNT644" s="104"/>
      <c r="MNU644" s="60"/>
      <c r="MNV644" s="61"/>
      <c r="MNW644" s="104"/>
      <c r="MNX644" s="60"/>
      <c r="MNY644" s="61"/>
      <c r="MNZ644" s="104"/>
      <c r="MOA644" s="60"/>
      <c r="MOB644" s="61"/>
      <c r="MOC644" s="104"/>
      <c r="MOD644" s="60"/>
      <c r="MOE644" s="61"/>
      <c r="MOF644" s="104"/>
      <c r="MOG644" s="60"/>
      <c r="MOH644" s="61"/>
      <c r="MOI644" s="104"/>
      <c r="MOJ644" s="60"/>
      <c r="MOK644" s="61"/>
      <c r="MOL644" s="104"/>
      <c r="MOM644" s="60"/>
      <c r="MON644" s="61"/>
      <c r="MOO644" s="104"/>
      <c r="MOP644" s="60"/>
      <c r="MOQ644" s="61"/>
      <c r="MOR644" s="104"/>
      <c r="MOS644" s="60"/>
      <c r="MOT644" s="61"/>
      <c r="MOU644" s="104"/>
      <c r="MOV644" s="60"/>
      <c r="MOW644" s="61"/>
      <c r="MOX644" s="104"/>
      <c r="MOY644" s="60"/>
      <c r="MOZ644" s="61"/>
      <c r="MPA644" s="104"/>
      <c r="MPB644" s="60"/>
      <c r="MPC644" s="61"/>
      <c r="MPD644" s="104"/>
      <c r="MPE644" s="60"/>
      <c r="MPF644" s="61"/>
      <c r="MPG644" s="104"/>
      <c r="MPH644" s="60"/>
      <c r="MPI644" s="61"/>
      <c r="MPJ644" s="104"/>
      <c r="MPK644" s="60"/>
      <c r="MPL644" s="61"/>
      <c r="MPM644" s="104"/>
      <c r="MPN644" s="60"/>
      <c r="MPO644" s="61"/>
      <c r="MPP644" s="104"/>
      <c r="MPQ644" s="60"/>
      <c r="MPR644" s="61"/>
      <c r="MPS644" s="104"/>
      <c r="MPT644" s="60"/>
      <c r="MPU644" s="61"/>
      <c r="MPV644" s="104"/>
      <c r="MPW644" s="60"/>
      <c r="MPX644" s="61"/>
      <c r="MPY644" s="104"/>
      <c r="MPZ644" s="60"/>
      <c r="MQA644" s="61"/>
      <c r="MQB644" s="104"/>
      <c r="MQC644" s="60"/>
      <c r="MQD644" s="61"/>
      <c r="MQE644" s="104"/>
      <c r="MQF644" s="60"/>
      <c r="MQG644" s="61"/>
      <c r="MQH644" s="104"/>
      <c r="MQI644" s="60"/>
      <c r="MQJ644" s="61"/>
      <c r="MQK644" s="104"/>
      <c r="MQL644" s="60"/>
      <c r="MQM644" s="61"/>
      <c r="MQN644" s="104"/>
      <c r="MQO644" s="60"/>
      <c r="MQP644" s="61"/>
      <c r="MQQ644" s="104"/>
      <c r="MQR644" s="60"/>
      <c r="MQS644" s="61"/>
      <c r="MQT644" s="104"/>
      <c r="MQU644" s="60"/>
      <c r="MQV644" s="61"/>
      <c r="MQW644" s="104"/>
      <c r="MQX644" s="60"/>
      <c r="MQY644" s="61"/>
      <c r="MQZ644" s="104"/>
      <c r="MRA644" s="60"/>
      <c r="MRB644" s="61"/>
      <c r="MRC644" s="104"/>
      <c r="MRD644" s="60"/>
      <c r="MRE644" s="61"/>
      <c r="MRF644" s="104"/>
      <c r="MRG644" s="60"/>
      <c r="MRH644" s="61"/>
      <c r="MRI644" s="104"/>
      <c r="MRJ644" s="60"/>
      <c r="MRK644" s="61"/>
      <c r="MRL644" s="104"/>
      <c r="MRM644" s="60"/>
      <c r="MRN644" s="61"/>
      <c r="MRO644" s="104"/>
      <c r="MRP644" s="60"/>
      <c r="MRQ644" s="61"/>
      <c r="MRR644" s="104"/>
      <c r="MRS644" s="60"/>
      <c r="MRT644" s="61"/>
      <c r="MRU644" s="104"/>
      <c r="MRV644" s="60"/>
      <c r="MRW644" s="61"/>
      <c r="MRX644" s="104"/>
      <c r="MRY644" s="60"/>
      <c r="MRZ644" s="61"/>
      <c r="MSA644" s="104"/>
      <c r="MSB644" s="60"/>
      <c r="MSC644" s="61"/>
      <c r="MSD644" s="104"/>
      <c r="MSE644" s="60"/>
      <c r="MSF644" s="61"/>
      <c r="MSG644" s="104"/>
      <c r="MSH644" s="60"/>
      <c r="MSI644" s="61"/>
      <c r="MSJ644" s="104"/>
      <c r="MSK644" s="60"/>
      <c r="MSL644" s="61"/>
      <c r="MSM644" s="104"/>
      <c r="MSN644" s="60"/>
      <c r="MSO644" s="61"/>
      <c r="MSP644" s="104"/>
      <c r="MSQ644" s="60"/>
      <c r="MSR644" s="61"/>
      <c r="MSS644" s="104"/>
      <c r="MST644" s="60"/>
      <c r="MSU644" s="61"/>
      <c r="MSV644" s="104"/>
      <c r="MSW644" s="60"/>
      <c r="MSX644" s="61"/>
      <c r="MSY644" s="104"/>
      <c r="MSZ644" s="60"/>
      <c r="MTA644" s="61"/>
      <c r="MTB644" s="104"/>
      <c r="MTC644" s="60"/>
      <c r="MTD644" s="61"/>
      <c r="MTE644" s="104"/>
      <c r="MTF644" s="60"/>
      <c r="MTG644" s="61"/>
      <c r="MTH644" s="104"/>
      <c r="MTI644" s="60"/>
      <c r="MTJ644" s="61"/>
      <c r="MTK644" s="104"/>
      <c r="MTL644" s="60"/>
      <c r="MTM644" s="61"/>
      <c r="MTN644" s="104"/>
      <c r="MTO644" s="60"/>
      <c r="MTP644" s="61"/>
      <c r="MTQ644" s="104"/>
      <c r="MTR644" s="60"/>
      <c r="MTS644" s="61"/>
      <c r="MTT644" s="104"/>
      <c r="MTU644" s="60"/>
      <c r="MTV644" s="61"/>
      <c r="MTW644" s="104"/>
      <c r="MTX644" s="60"/>
      <c r="MTY644" s="61"/>
      <c r="MTZ644" s="104"/>
      <c r="MUA644" s="60"/>
      <c r="MUB644" s="61"/>
      <c r="MUC644" s="104"/>
      <c r="MUD644" s="60"/>
      <c r="MUE644" s="61"/>
      <c r="MUF644" s="104"/>
      <c r="MUG644" s="60"/>
      <c r="MUH644" s="61"/>
      <c r="MUI644" s="104"/>
      <c r="MUJ644" s="60"/>
      <c r="MUK644" s="61"/>
      <c r="MUL644" s="104"/>
      <c r="MUM644" s="60"/>
      <c r="MUN644" s="61"/>
      <c r="MUO644" s="104"/>
      <c r="MUP644" s="60"/>
      <c r="MUQ644" s="61"/>
      <c r="MUR644" s="104"/>
      <c r="MUS644" s="60"/>
      <c r="MUT644" s="61"/>
      <c r="MUU644" s="104"/>
      <c r="MUV644" s="60"/>
      <c r="MUW644" s="61"/>
      <c r="MUX644" s="104"/>
      <c r="MUY644" s="60"/>
      <c r="MUZ644" s="61"/>
      <c r="MVA644" s="104"/>
      <c r="MVB644" s="60"/>
      <c r="MVC644" s="61"/>
      <c r="MVD644" s="104"/>
      <c r="MVE644" s="60"/>
      <c r="MVF644" s="61"/>
      <c r="MVG644" s="104"/>
      <c r="MVH644" s="60"/>
      <c r="MVI644" s="61"/>
      <c r="MVJ644" s="104"/>
      <c r="MVK644" s="60"/>
      <c r="MVL644" s="61"/>
      <c r="MVM644" s="104"/>
      <c r="MVN644" s="60"/>
      <c r="MVO644" s="61"/>
      <c r="MVP644" s="104"/>
      <c r="MVQ644" s="60"/>
      <c r="MVR644" s="61"/>
      <c r="MVS644" s="104"/>
      <c r="MVT644" s="60"/>
      <c r="MVU644" s="61"/>
      <c r="MVV644" s="104"/>
      <c r="MVW644" s="60"/>
      <c r="MVX644" s="61"/>
      <c r="MVY644" s="104"/>
      <c r="MVZ644" s="60"/>
      <c r="MWA644" s="61"/>
      <c r="MWB644" s="104"/>
      <c r="MWC644" s="60"/>
      <c r="MWD644" s="61"/>
      <c r="MWE644" s="104"/>
      <c r="MWF644" s="60"/>
      <c r="MWG644" s="61"/>
      <c r="MWH644" s="104"/>
      <c r="MWI644" s="60"/>
      <c r="MWJ644" s="61"/>
      <c r="MWK644" s="104"/>
      <c r="MWL644" s="60"/>
      <c r="MWM644" s="61"/>
      <c r="MWN644" s="104"/>
      <c r="MWO644" s="60"/>
      <c r="MWP644" s="61"/>
      <c r="MWQ644" s="104"/>
      <c r="MWR644" s="60"/>
      <c r="MWS644" s="61"/>
      <c r="MWT644" s="104"/>
      <c r="MWU644" s="60"/>
      <c r="MWV644" s="61"/>
      <c r="MWW644" s="104"/>
      <c r="MWX644" s="60"/>
      <c r="MWY644" s="61"/>
      <c r="MWZ644" s="104"/>
      <c r="MXA644" s="60"/>
      <c r="MXB644" s="61"/>
      <c r="MXC644" s="104"/>
      <c r="MXD644" s="60"/>
      <c r="MXE644" s="61"/>
      <c r="MXF644" s="104"/>
      <c r="MXG644" s="60"/>
      <c r="MXH644" s="61"/>
      <c r="MXI644" s="104"/>
      <c r="MXJ644" s="60"/>
      <c r="MXK644" s="61"/>
      <c r="MXL644" s="104"/>
      <c r="MXM644" s="60"/>
      <c r="MXN644" s="61"/>
      <c r="MXO644" s="104"/>
      <c r="MXP644" s="60"/>
      <c r="MXQ644" s="61"/>
      <c r="MXR644" s="104"/>
      <c r="MXS644" s="60"/>
      <c r="MXT644" s="61"/>
      <c r="MXU644" s="104"/>
      <c r="MXV644" s="60"/>
      <c r="MXW644" s="61"/>
      <c r="MXX644" s="104"/>
      <c r="MXY644" s="60"/>
      <c r="MXZ644" s="61"/>
      <c r="MYA644" s="104"/>
      <c r="MYB644" s="60"/>
      <c r="MYC644" s="61"/>
      <c r="MYD644" s="104"/>
      <c r="MYE644" s="60"/>
      <c r="MYF644" s="61"/>
      <c r="MYG644" s="104"/>
      <c r="MYH644" s="60"/>
      <c r="MYI644" s="61"/>
      <c r="MYJ644" s="104"/>
      <c r="MYK644" s="60"/>
      <c r="MYL644" s="61"/>
      <c r="MYM644" s="104"/>
      <c r="MYN644" s="60"/>
      <c r="MYO644" s="61"/>
      <c r="MYP644" s="104"/>
      <c r="MYQ644" s="60"/>
      <c r="MYR644" s="61"/>
      <c r="MYS644" s="104"/>
      <c r="MYT644" s="60"/>
      <c r="MYU644" s="61"/>
      <c r="MYV644" s="104"/>
      <c r="MYW644" s="60"/>
      <c r="MYX644" s="61"/>
      <c r="MYY644" s="104"/>
      <c r="MYZ644" s="60"/>
      <c r="MZA644" s="61"/>
      <c r="MZB644" s="104"/>
      <c r="MZC644" s="60"/>
      <c r="MZD644" s="61"/>
      <c r="MZE644" s="104"/>
      <c r="MZF644" s="60"/>
      <c r="MZG644" s="61"/>
      <c r="MZH644" s="104"/>
      <c r="MZI644" s="60"/>
      <c r="MZJ644" s="61"/>
      <c r="MZK644" s="104"/>
      <c r="MZL644" s="60"/>
      <c r="MZM644" s="61"/>
      <c r="MZN644" s="104"/>
      <c r="MZO644" s="60"/>
      <c r="MZP644" s="61"/>
      <c r="MZQ644" s="104"/>
      <c r="MZR644" s="60"/>
      <c r="MZS644" s="61"/>
      <c r="MZT644" s="104"/>
      <c r="MZU644" s="60"/>
      <c r="MZV644" s="61"/>
      <c r="MZW644" s="104"/>
      <c r="MZX644" s="60"/>
      <c r="MZY644" s="61"/>
      <c r="MZZ644" s="104"/>
      <c r="NAA644" s="60"/>
      <c r="NAB644" s="61"/>
      <c r="NAC644" s="104"/>
      <c r="NAD644" s="60"/>
      <c r="NAE644" s="61"/>
      <c r="NAF644" s="104"/>
      <c r="NAG644" s="60"/>
      <c r="NAH644" s="61"/>
      <c r="NAI644" s="104"/>
      <c r="NAJ644" s="60"/>
      <c r="NAK644" s="61"/>
      <c r="NAL644" s="104"/>
      <c r="NAM644" s="60"/>
      <c r="NAN644" s="61"/>
      <c r="NAO644" s="104"/>
      <c r="NAP644" s="60"/>
      <c r="NAQ644" s="61"/>
      <c r="NAR644" s="104"/>
      <c r="NAS644" s="60"/>
      <c r="NAT644" s="61"/>
      <c r="NAU644" s="104"/>
      <c r="NAV644" s="60"/>
      <c r="NAW644" s="61"/>
      <c r="NAX644" s="104"/>
      <c r="NAY644" s="60"/>
      <c r="NAZ644" s="61"/>
      <c r="NBA644" s="104"/>
      <c r="NBB644" s="60"/>
      <c r="NBC644" s="61"/>
      <c r="NBD644" s="104"/>
      <c r="NBE644" s="60"/>
      <c r="NBF644" s="61"/>
      <c r="NBG644" s="104"/>
      <c r="NBH644" s="60"/>
      <c r="NBI644" s="61"/>
      <c r="NBJ644" s="104"/>
      <c r="NBK644" s="60"/>
      <c r="NBL644" s="61"/>
      <c r="NBM644" s="104"/>
      <c r="NBN644" s="60"/>
      <c r="NBO644" s="61"/>
      <c r="NBP644" s="104"/>
      <c r="NBQ644" s="60"/>
      <c r="NBR644" s="61"/>
      <c r="NBS644" s="104"/>
      <c r="NBT644" s="60"/>
      <c r="NBU644" s="61"/>
      <c r="NBV644" s="104"/>
      <c r="NBW644" s="60"/>
      <c r="NBX644" s="61"/>
      <c r="NBY644" s="104"/>
      <c r="NBZ644" s="60"/>
      <c r="NCA644" s="61"/>
      <c r="NCB644" s="104"/>
      <c r="NCC644" s="60"/>
      <c r="NCD644" s="61"/>
      <c r="NCE644" s="104"/>
      <c r="NCF644" s="60"/>
      <c r="NCG644" s="61"/>
      <c r="NCH644" s="104"/>
      <c r="NCI644" s="60"/>
      <c r="NCJ644" s="61"/>
      <c r="NCK644" s="104"/>
      <c r="NCL644" s="60"/>
      <c r="NCM644" s="61"/>
      <c r="NCN644" s="104"/>
      <c r="NCO644" s="60"/>
      <c r="NCP644" s="61"/>
      <c r="NCQ644" s="104"/>
      <c r="NCR644" s="60"/>
      <c r="NCS644" s="61"/>
      <c r="NCT644" s="104"/>
      <c r="NCU644" s="60"/>
      <c r="NCV644" s="61"/>
      <c r="NCW644" s="104"/>
      <c r="NCX644" s="60"/>
      <c r="NCY644" s="61"/>
      <c r="NCZ644" s="104"/>
      <c r="NDA644" s="60"/>
      <c r="NDB644" s="61"/>
      <c r="NDC644" s="104"/>
      <c r="NDD644" s="60"/>
      <c r="NDE644" s="61"/>
      <c r="NDF644" s="104"/>
      <c r="NDG644" s="60"/>
      <c r="NDH644" s="61"/>
      <c r="NDI644" s="104"/>
      <c r="NDJ644" s="60"/>
      <c r="NDK644" s="61"/>
      <c r="NDL644" s="104"/>
      <c r="NDM644" s="60"/>
      <c r="NDN644" s="61"/>
      <c r="NDO644" s="104"/>
      <c r="NDP644" s="60"/>
      <c r="NDQ644" s="61"/>
      <c r="NDR644" s="104"/>
      <c r="NDS644" s="60"/>
      <c r="NDT644" s="61"/>
      <c r="NDU644" s="104"/>
      <c r="NDV644" s="60"/>
      <c r="NDW644" s="61"/>
      <c r="NDX644" s="104"/>
      <c r="NDY644" s="60"/>
      <c r="NDZ644" s="61"/>
      <c r="NEA644" s="104"/>
      <c r="NEB644" s="60"/>
      <c r="NEC644" s="61"/>
      <c r="NED644" s="104"/>
      <c r="NEE644" s="60"/>
      <c r="NEF644" s="61"/>
      <c r="NEG644" s="104"/>
      <c r="NEH644" s="60"/>
      <c r="NEI644" s="61"/>
      <c r="NEJ644" s="104"/>
      <c r="NEK644" s="60"/>
      <c r="NEL644" s="61"/>
      <c r="NEM644" s="104"/>
      <c r="NEN644" s="60"/>
      <c r="NEO644" s="61"/>
      <c r="NEP644" s="104"/>
      <c r="NEQ644" s="60"/>
      <c r="NER644" s="61"/>
      <c r="NES644" s="104"/>
      <c r="NET644" s="60"/>
      <c r="NEU644" s="61"/>
      <c r="NEV644" s="104"/>
      <c r="NEW644" s="60"/>
      <c r="NEX644" s="61"/>
      <c r="NEY644" s="104"/>
      <c r="NEZ644" s="60"/>
      <c r="NFA644" s="61"/>
      <c r="NFB644" s="104"/>
      <c r="NFC644" s="60"/>
      <c r="NFD644" s="61"/>
      <c r="NFE644" s="104"/>
      <c r="NFF644" s="60"/>
      <c r="NFG644" s="61"/>
      <c r="NFH644" s="104"/>
      <c r="NFI644" s="60"/>
      <c r="NFJ644" s="61"/>
      <c r="NFK644" s="104"/>
      <c r="NFL644" s="60"/>
      <c r="NFM644" s="61"/>
      <c r="NFN644" s="104"/>
      <c r="NFO644" s="60"/>
      <c r="NFP644" s="61"/>
      <c r="NFQ644" s="104"/>
      <c r="NFR644" s="60"/>
      <c r="NFS644" s="61"/>
      <c r="NFT644" s="104"/>
      <c r="NFU644" s="60"/>
      <c r="NFV644" s="61"/>
      <c r="NFW644" s="104"/>
      <c r="NFX644" s="60"/>
      <c r="NFY644" s="61"/>
      <c r="NFZ644" s="104"/>
      <c r="NGA644" s="60"/>
      <c r="NGB644" s="61"/>
      <c r="NGC644" s="104"/>
      <c r="NGD644" s="60"/>
      <c r="NGE644" s="61"/>
      <c r="NGF644" s="104"/>
      <c r="NGG644" s="60"/>
      <c r="NGH644" s="61"/>
      <c r="NGI644" s="104"/>
      <c r="NGJ644" s="60"/>
      <c r="NGK644" s="61"/>
      <c r="NGL644" s="104"/>
      <c r="NGM644" s="60"/>
      <c r="NGN644" s="61"/>
      <c r="NGO644" s="104"/>
      <c r="NGP644" s="60"/>
      <c r="NGQ644" s="61"/>
      <c r="NGR644" s="104"/>
      <c r="NGS644" s="60"/>
      <c r="NGT644" s="61"/>
      <c r="NGU644" s="104"/>
      <c r="NGV644" s="60"/>
      <c r="NGW644" s="61"/>
      <c r="NGX644" s="104"/>
      <c r="NGY644" s="60"/>
      <c r="NGZ644" s="61"/>
      <c r="NHA644" s="104"/>
      <c r="NHB644" s="60"/>
      <c r="NHC644" s="61"/>
      <c r="NHD644" s="104"/>
      <c r="NHE644" s="60"/>
      <c r="NHF644" s="61"/>
      <c r="NHG644" s="104"/>
      <c r="NHH644" s="60"/>
      <c r="NHI644" s="61"/>
      <c r="NHJ644" s="104"/>
      <c r="NHK644" s="60"/>
      <c r="NHL644" s="61"/>
      <c r="NHM644" s="104"/>
      <c r="NHN644" s="60"/>
      <c r="NHO644" s="61"/>
      <c r="NHP644" s="104"/>
      <c r="NHQ644" s="60"/>
      <c r="NHR644" s="61"/>
      <c r="NHS644" s="104"/>
      <c r="NHT644" s="60"/>
      <c r="NHU644" s="61"/>
      <c r="NHV644" s="104"/>
      <c r="NHW644" s="60"/>
      <c r="NHX644" s="61"/>
      <c r="NHY644" s="104"/>
      <c r="NHZ644" s="60"/>
      <c r="NIA644" s="61"/>
      <c r="NIB644" s="104"/>
      <c r="NIC644" s="60"/>
      <c r="NID644" s="61"/>
      <c r="NIE644" s="104"/>
      <c r="NIF644" s="60"/>
      <c r="NIG644" s="61"/>
      <c r="NIH644" s="104"/>
      <c r="NII644" s="60"/>
      <c r="NIJ644" s="61"/>
      <c r="NIK644" s="104"/>
      <c r="NIL644" s="60"/>
      <c r="NIM644" s="61"/>
      <c r="NIN644" s="104"/>
      <c r="NIO644" s="60"/>
      <c r="NIP644" s="61"/>
      <c r="NIQ644" s="104"/>
      <c r="NIR644" s="60"/>
      <c r="NIS644" s="61"/>
      <c r="NIT644" s="104"/>
      <c r="NIU644" s="60"/>
      <c r="NIV644" s="61"/>
      <c r="NIW644" s="104"/>
      <c r="NIX644" s="60"/>
      <c r="NIY644" s="61"/>
      <c r="NIZ644" s="104"/>
      <c r="NJA644" s="60"/>
      <c r="NJB644" s="61"/>
      <c r="NJC644" s="104"/>
      <c r="NJD644" s="60"/>
      <c r="NJE644" s="61"/>
      <c r="NJF644" s="104"/>
      <c r="NJG644" s="60"/>
      <c r="NJH644" s="61"/>
      <c r="NJI644" s="104"/>
      <c r="NJJ644" s="60"/>
      <c r="NJK644" s="61"/>
      <c r="NJL644" s="104"/>
      <c r="NJM644" s="60"/>
      <c r="NJN644" s="61"/>
      <c r="NJO644" s="104"/>
      <c r="NJP644" s="60"/>
      <c r="NJQ644" s="61"/>
      <c r="NJR644" s="104"/>
      <c r="NJS644" s="60"/>
      <c r="NJT644" s="61"/>
      <c r="NJU644" s="104"/>
      <c r="NJV644" s="60"/>
      <c r="NJW644" s="61"/>
      <c r="NJX644" s="104"/>
      <c r="NJY644" s="60"/>
      <c r="NJZ644" s="61"/>
      <c r="NKA644" s="104"/>
      <c r="NKB644" s="60"/>
      <c r="NKC644" s="61"/>
      <c r="NKD644" s="104"/>
      <c r="NKE644" s="60"/>
      <c r="NKF644" s="61"/>
      <c r="NKG644" s="104"/>
      <c r="NKH644" s="60"/>
      <c r="NKI644" s="61"/>
      <c r="NKJ644" s="104"/>
      <c r="NKK644" s="60"/>
      <c r="NKL644" s="61"/>
      <c r="NKM644" s="104"/>
      <c r="NKN644" s="60"/>
      <c r="NKO644" s="61"/>
      <c r="NKP644" s="104"/>
      <c r="NKQ644" s="60"/>
      <c r="NKR644" s="61"/>
      <c r="NKS644" s="104"/>
      <c r="NKT644" s="60"/>
      <c r="NKU644" s="61"/>
      <c r="NKV644" s="104"/>
      <c r="NKW644" s="60"/>
      <c r="NKX644" s="61"/>
      <c r="NKY644" s="104"/>
      <c r="NKZ644" s="60"/>
      <c r="NLA644" s="61"/>
      <c r="NLB644" s="104"/>
      <c r="NLC644" s="60"/>
      <c r="NLD644" s="61"/>
      <c r="NLE644" s="104"/>
      <c r="NLF644" s="60"/>
      <c r="NLG644" s="61"/>
      <c r="NLH644" s="104"/>
      <c r="NLI644" s="60"/>
      <c r="NLJ644" s="61"/>
      <c r="NLK644" s="104"/>
      <c r="NLL644" s="60"/>
      <c r="NLM644" s="61"/>
      <c r="NLN644" s="104"/>
      <c r="NLO644" s="60"/>
      <c r="NLP644" s="61"/>
      <c r="NLQ644" s="104"/>
      <c r="NLR644" s="60"/>
      <c r="NLS644" s="61"/>
      <c r="NLT644" s="104"/>
      <c r="NLU644" s="60"/>
      <c r="NLV644" s="61"/>
      <c r="NLW644" s="104"/>
      <c r="NLX644" s="60"/>
      <c r="NLY644" s="61"/>
      <c r="NLZ644" s="104"/>
      <c r="NMA644" s="60"/>
      <c r="NMB644" s="61"/>
      <c r="NMC644" s="104"/>
      <c r="NMD644" s="60"/>
      <c r="NME644" s="61"/>
      <c r="NMF644" s="104"/>
      <c r="NMG644" s="60"/>
      <c r="NMH644" s="61"/>
      <c r="NMI644" s="104"/>
      <c r="NMJ644" s="60"/>
      <c r="NMK644" s="61"/>
      <c r="NML644" s="104"/>
      <c r="NMM644" s="60"/>
      <c r="NMN644" s="61"/>
      <c r="NMO644" s="104"/>
      <c r="NMP644" s="60"/>
      <c r="NMQ644" s="61"/>
      <c r="NMR644" s="104"/>
      <c r="NMS644" s="60"/>
      <c r="NMT644" s="61"/>
      <c r="NMU644" s="104"/>
      <c r="NMV644" s="60"/>
      <c r="NMW644" s="61"/>
      <c r="NMX644" s="104"/>
      <c r="NMY644" s="60"/>
      <c r="NMZ644" s="61"/>
      <c r="NNA644" s="104"/>
      <c r="NNB644" s="60"/>
      <c r="NNC644" s="61"/>
      <c r="NND644" s="104"/>
      <c r="NNE644" s="60"/>
      <c r="NNF644" s="61"/>
      <c r="NNG644" s="104"/>
      <c r="NNH644" s="60"/>
      <c r="NNI644" s="61"/>
      <c r="NNJ644" s="104"/>
      <c r="NNK644" s="60"/>
      <c r="NNL644" s="61"/>
      <c r="NNM644" s="104"/>
      <c r="NNN644" s="60"/>
      <c r="NNO644" s="61"/>
      <c r="NNP644" s="104"/>
      <c r="NNQ644" s="60"/>
      <c r="NNR644" s="61"/>
      <c r="NNS644" s="104"/>
      <c r="NNT644" s="60"/>
      <c r="NNU644" s="61"/>
      <c r="NNV644" s="104"/>
      <c r="NNW644" s="60"/>
      <c r="NNX644" s="61"/>
      <c r="NNY644" s="104"/>
      <c r="NNZ644" s="60"/>
      <c r="NOA644" s="61"/>
      <c r="NOB644" s="104"/>
      <c r="NOC644" s="60"/>
      <c r="NOD644" s="61"/>
      <c r="NOE644" s="104"/>
      <c r="NOF644" s="60"/>
      <c r="NOG644" s="61"/>
      <c r="NOH644" s="104"/>
      <c r="NOI644" s="60"/>
      <c r="NOJ644" s="61"/>
      <c r="NOK644" s="104"/>
      <c r="NOL644" s="60"/>
      <c r="NOM644" s="61"/>
      <c r="NON644" s="104"/>
      <c r="NOO644" s="60"/>
      <c r="NOP644" s="61"/>
      <c r="NOQ644" s="104"/>
      <c r="NOR644" s="60"/>
      <c r="NOS644" s="61"/>
      <c r="NOT644" s="104"/>
      <c r="NOU644" s="60"/>
      <c r="NOV644" s="61"/>
      <c r="NOW644" s="104"/>
      <c r="NOX644" s="60"/>
      <c r="NOY644" s="61"/>
      <c r="NOZ644" s="104"/>
      <c r="NPA644" s="60"/>
      <c r="NPB644" s="61"/>
      <c r="NPC644" s="104"/>
      <c r="NPD644" s="60"/>
      <c r="NPE644" s="61"/>
      <c r="NPF644" s="104"/>
      <c r="NPG644" s="60"/>
      <c r="NPH644" s="61"/>
      <c r="NPI644" s="104"/>
      <c r="NPJ644" s="60"/>
      <c r="NPK644" s="61"/>
      <c r="NPL644" s="104"/>
      <c r="NPM644" s="60"/>
      <c r="NPN644" s="61"/>
      <c r="NPO644" s="104"/>
      <c r="NPP644" s="60"/>
      <c r="NPQ644" s="61"/>
      <c r="NPR644" s="104"/>
      <c r="NPS644" s="60"/>
      <c r="NPT644" s="61"/>
      <c r="NPU644" s="104"/>
      <c r="NPV644" s="60"/>
      <c r="NPW644" s="61"/>
      <c r="NPX644" s="104"/>
      <c r="NPY644" s="60"/>
      <c r="NPZ644" s="61"/>
      <c r="NQA644" s="104"/>
      <c r="NQB644" s="60"/>
      <c r="NQC644" s="61"/>
      <c r="NQD644" s="104"/>
      <c r="NQE644" s="60"/>
      <c r="NQF644" s="61"/>
      <c r="NQG644" s="104"/>
      <c r="NQH644" s="60"/>
      <c r="NQI644" s="61"/>
      <c r="NQJ644" s="104"/>
      <c r="NQK644" s="60"/>
      <c r="NQL644" s="61"/>
      <c r="NQM644" s="104"/>
      <c r="NQN644" s="60"/>
      <c r="NQO644" s="61"/>
      <c r="NQP644" s="104"/>
      <c r="NQQ644" s="60"/>
      <c r="NQR644" s="61"/>
      <c r="NQS644" s="104"/>
      <c r="NQT644" s="60"/>
      <c r="NQU644" s="61"/>
      <c r="NQV644" s="104"/>
      <c r="NQW644" s="60"/>
      <c r="NQX644" s="61"/>
      <c r="NQY644" s="104"/>
      <c r="NQZ644" s="60"/>
      <c r="NRA644" s="61"/>
      <c r="NRB644" s="104"/>
      <c r="NRC644" s="60"/>
      <c r="NRD644" s="61"/>
      <c r="NRE644" s="104"/>
      <c r="NRF644" s="60"/>
      <c r="NRG644" s="61"/>
      <c r="NRH644" s="104"/>
      <c r="NRI644" s="60"/>
      <c r="NRJ644" s="61"/>
      <c r="NRK644" s="104"/>
      <c r="NRL644" s="60"/>
      <c r="NRM644" s="61"/>
      <c r="NRN644" s="104"/>
      <c r="NRO644" s="60"/>
      <c r="NRP644" s="61"/>
      <c r="NRQ644" s="104"/>
      <c r="NRR644" s="60"/>
      <c r="NRS644" s="61"/>
      <c r="NRT644" s="104"/>
      <c r="NRU644" s="60"/>
      <c r="NRV644" s="61"/>
      <c r="NRW644" s="104"/>
      <c r="NRX644" s="60"/>
      <c r="NRY644" s="61"/>
      <c r="NRZ644" s="104"/>
      <c r="NSA644" s="60"/>
      <c r="NSB644" s="61"/>
      <c r="NSC644" s="104"/>
      <c r="NSD644" s="60"/>
      <c r="NSE644" s="61"/>
      <c r="NSF644" s="104"/>
      <c r="NSG644" s="60"/>
      <c r="NSH644" s="61"/>
      <c r="NSI644" s="104"/>
      <c r="NSJ644" s="60"/>
      <c r="NSK644" s="61"/>
      <c r="NSL644" s="104"/>
      <c r="NSM644" s="60"/>
      <c r="NSN644" s="61"/>
      <c r="NSO644" s="104"/>
      <c r="NSP644" s="60"/>
      <c r="NSQ644" s="61"/>
      <c r="NSR644" s="104"/>
      <c r="NSS644" s="60"/>
      <c r="NST644" s="61"/>
      <c r="NSU644" s="104"/>
      <c r="NSV644" s="60"/>
      <c r="NSW644" s="61"/>
      <c r="NSX644" s="104"/>
      <c r="NSY644" s="60"/>
      <c r="NSZ644" s="61"/>
      <c r="NTA644" s="104"/>
      <c r="NTB644" s="60"/>
      <c r="NTC644" s="61"/>
      <c r="NTD644" s="104"/>
      <c r="NTE644" s="60"/>
      <c r="NTF644" s="61"/>
      <c r="NTG644" s="104"/>
      <c r="NTH644" s="60"/>
      <c r="NTI644" s="61"/>
      <c r="NTJ644" s="104"/>
      <c r="NTK644" s="60"/>
      <c r="NTL644" s="61"/>
      <c r="NTM644" s="104"/>
      <c r="NTN644" s="60"/>
      <c r="NTO644" s="61"/>
      <c r="NTP644" s="104"/>
      <c r="NTQ644" s="60"/>
      <c r="NTR644" s="61"/>
      <c r="NTS644" s="104"/>
      <c r="NTT644" s="60"/>
      <c r="NTU644" s="61"/>
      <c r="NTV644" s="104"/>
      <c r="NTW644" s="60"/>
      <c r="NTX644" s="61"/>
      <c r="NTY644" s="104"/>
      <c r="NTZ644" s="60"/>
      <c r="NUA644" s="61"/>
      <c r="NUB644" s="104"/>
      <c r="NUC644" s="60"/>
      <c r="NUD644" s="61"/>
      <c r="NUE644" s="104"/>
      <c r="NUF644" s="60"/>
      <c r="NUG644" s="61"/>
      <c r="NUH644" s="104"/>
      <c r="NUI644" s="60"/>
      <c r="NUJ644" s="61"/>
      <c r="NUK644" s="104"/>
      <c r="NUL644" s="60"/>
      <c r="NUM644" s="61"/>
      <c r="NUN644" s="104"/>
      <c r="NUO644" s="60"/>
      <c r="NUP644" s="61"/>
      <c r="NUQ644" s="104"/>
      <c r="NUR644" s="60"/>
      <c r="NUS644" s="61"/>
      <c r="NUT644" s="104"/>
      <c r="NUU644" s="60"/>
      <c r="NUV644" s="61"/>
      <c r="NUW644" s="104"/>
      <c r="NUX644" s="60"/>
      <c r="NUY644" s="61"/>
      <c r="NUZ644" s="104"/>
      <c r="NVA644" s="60"/>
      <c r="NVB644" s="61"/>
      <c r="NVC644" s="104"/>
      <c r="NVD644" s="60"/>
      <c r="NVE644" s="61"/>
      <c r="NVF644" s="104"/>
      <c r="NVG644" s="60"/>
      <c r="NVH644" s="61"/>
      <c r="NVI644" s="104"/>
      <c r="NVJ644" s="60"/>
      <c r="NVK644" s="61"/>
      <c r="NVL644" s="104"/>
      <c r="NVM644" s="60"/>
      <c r="NVN644" s="61"/>
      <c r="NVO644" s="104"/>
      <c r="NVP644" s="60"/>
      <c r="NVQ644" s="61"/>
      <c r="NVR644" s="104"/>
      <c r="NVS644" s="60"/>
      <c r="NVT644" s="61"/>
      <c r="NVU644" s="104"/>
      <c r="NVV644" s="60"/>
      <c r="NVW644" s="61"/>
      <c r="NVX644" s="104"/>
      <c r="NVY644" s="60"/>
      <c r="NVZ644" s="61"/>
      <c r="NWA644" s="104"/>
      <c r="NWB644" s="60"/>
      <c r="NWC644" s="61"/>
      <c r="NWD644" s="104"/>
      <c r="NWE644" s="60"/>
      <c r="NWF644" s="61"/>
      <c r="NWG644" s="104"/>
      <c r="NWH644" s="60"/>
      <c r="NWI644" s="61"/>
      <c r="NWJ644" s="104"/>
      <c r="NWK644" s="60"/>
      <c r="NWL644" s="61"/>
      <c r="NWM644" s="104"/>
      <c r="NWN644" s="60"/>
      <c r="NWO644" s="61"/>
      <c r="NWP644" s="104"/>
      <c r="NWQ644" s="60"/>
      <c r="NWR644" s="61"/>
      <c r="NWS644" s="104"/>
      <c r="NWT644" s="60"/>
      <c r="NWU644" s="61"/>
      <c r="NWV644" s="104"/>
      <c r="NWW644" s="60"/>
      <c r="NWX644" s="61"/>
      <c r="NWY644" s="104"/>
      <c r="NWZ644" s="60"/>
      <c r="NXA644" s="61"/>
      <c r="NXB644" s="104"/>
      <c r="NXC644" s="60"/>
      <c r="NXD644" s="61"/>
      <c r="NXE644" s="104"/>
      <c r="NXF644" s="60"/>
      <c r="NXG644" s="61"/>
      <c r="NXH644" s="104"/>
      <c r="NXI644" s="60"/>
      <c r="NXJ644" s="61"/>
      <c r="NXK644" s="104"/>
      <c r="NXL644" s="60"/>
      <c r="NXM644" s="61"/>
      <c r="NXN644" s="104"/>
      <c r="NXO644" s="60"/>
      <c r="NXP644" s="61"/>
      <c r="NXQ644" s="104"/>
      <c r="NXR644" s="60"/>
      <c r="NXS644" s="61"/>
      <c r="NXT644" s="104"/>
      <c r="NXU644" s="60"/>
      <c r="NXV644" s="61"/>
      <c r="NXW644" s="104"/>
      <c r="NXX644" s="60"/>
      <c r="NXY644" s="61"/>
      <c r="NXZ644" s="104"/>
      <c r="NYA644" s="60"/>
      <c r="NYB644" s="61"/>
      <c r="NYC644" s="104"/>
      <c r="NYD644" s="60"/>
      <c r="NYE644" s="61"/>
      <c r="NYF644" s="104"/>
      <c r="NYG644" s="60"/>
      <c r="NYH644" s="61"/>
      <c r="NYI644" s="104"/>
      <c r="NYJ644" s="60"/>
      <c r="NYK644" s="61"/>
      <c r="NYL644" s="104"/>
      <c r="NYM644" s="60"/>
      <c r="NYN644" s="61"/>
      <c r="NYO644" s="104"/>
      <c r="NYP644" s="60"/>
      <c r="NYQ644" s="61"/>
      <c r="NYR644" s="104"/>
      <c r="NYS644" s="60"/>
      <c r="NYT644" s="61"/>
      <c r="NYU644" s="104"/>
      <c r="NYV644" s="60"/>
      <c r="NYW644" s="61"/>
      <c r="NYX644" s="104"/>
      <c r="NYY644" s="60"/>
      <c r="NYZ644" s="61"/>
      <c r="NZA644" s="104"/>
      <c r="NZB644" s="60"/>
      <c r="NZC644" s="61"/>
      <c r="NZD644" s="104"/>
      <c r="NZE644" s="60"/>
      <c r="NZF644" s="61"/>
      <c r="NZG644" s="104"/>
      <c r="NZH644" s="60"/>
      <c r="NZI644" s="61"/>
      <c r="NZJ644" s="104"/>
      <c r="NZK644" s="60"/>
      <c r="NZL644" s="61"/>
      <c r="NZM644" s="104"/>
      <c r="NZN644" s="60"/>
      <c r="NZO644" s="61"/>
      <c r="NZP644" s="104"/>
      <c r="NZQ644" s="60"/>
      <c r="NZR644" s="61"/>
      <c r="NZS644" s="104"/>
      <c r="NZT644" s="60"/>
      <c r="NZU644" s="61"/>
      <c r="NZV644" s="104"/>
      <c r="NZW644" s="60"/>
      <c r="NZX644" s="61"/>
      <c r="NZY644" s="104"/>
      <c r="NZZ644" s="60"/>
      <c r="OAA644" s="61"/>
      <c r="OAB644" s="104"/>
      <c r="OAC644" s="60"/>
      <c r="OAD644" s="61"/>
      <c r="OAE644" s="104"/>
      <c r="OAF644" s="60"/>
      <c r="OAG644" s="61"/>
      <c r="OAH644" s="104"/>
      <c r="OAI644" s="60"/>
      <c r="OAJ644" s="61"/>
      <c r="OAK644" s="104"/>
      <c r="OAL644" s="60"/>
      <c r="OAM644" s="61"/>
      <c r="OAN644" s="104"/>
      <c r="OAO644" s="60"/>
      <c r="OAP644" s="61"/>
      <c r="OAQ644" s="104"/>
      <c r="OAR644" s="60"/>
      <c r="OAS644" s="61"/>
      <c r="OAT644" s="104"/>
      <c r="OAU644" s="60"/>
      <c r="OAV644" s="61"/>
      <c r="OAW644" s="104"/>
      <c r="OAX644" s="60"/>
      <c r="OAY644" s="61"/>
      <c r="OAZ644" s="104"/>
      <c r="OBA644" s="60"/>
      <c r="OBB644" s="61"/>
      <c r="OBC644" s="104"/>
      <c r="OBD644" s="60"/>
      <c r="OBE644" s="61"/>
      <c r="OBF644" s="104"/>
      <c r="OBG644" s="60"/>
      <c r="OBH644" s="61"/>
      <c r="OBI644" s="104"/>
      <c r="OBJ644" s="60"/>
      <c r="OBK644" s="61"/>
      <c r="OBL644" s="104"/>
      <c r="OBM644" s="60"/>
      <c r="OBN644" s="61"/>
      <c r="OBO644" s="104"/>
      <c r="OBP644" s="60"/>
      <c r="OBQ644" s="61"/>
      <c r="OBR644" s="104"/>
      <c r="OBS644" s="60"/>
      <c r="OBT644" s="61"/>
      <c r="OBU644" s="104"/>
      <c r="OBV644" s="60"/>
      <c r="OBW644" s="61"/>
      <c r="OBX644" s="104"/>
      <c r="OBY644" s="60"/>
      <c r="OBZ644" s="61"/>
      <c r="OCA644" s="104"/>
      <c r="OCB644" s="60"/>
      <c r="OCC644" s="61"/>
      <c r="OCD644" s="104"/>
      <c r="OCE644" s="60"/>
      <c r="OCF644" s="61"/>
      <c r="OCG644" s="104"/>
      <c r="OCH644" s="60"/>
      <c r="OCI644" s="61"/>
      <c r="OCJ644" s="104"/>
      <c r="OCK644" s="60"/>
      <c r="OCL644" s="61"/>
      <c r="OCM644" s="104"/>
      <c r="OCN644" s="60"/>
      <c r="OCO644" s="61"/>
      <c r="OCP644" s="104"/>
      <c r="OCQ644" s="60"/>
      <c r="OCR644" s="61"/>
      <c r="OCS644" s="104"/>
      <c r="OCT644" s="60"/>
      <c r="OCU644" s="61"/>
      <c r="OCV644" s="104"/>
      <c r="OCW644" s="60"/>
      <c r="OCX644" s="61"/>
      <c r="OCY644" s="104"/>
      <c r="OCZ644" s="60"/>
      <c r="ODA644" s="61"/>
      <c r="ODB644" s="104"/>
      <c r="ODC644" s="60"/>
      <c r="ODD644" s="61"/>
      <c r="ODE644" s="104"/>
      <c r="ODF644" s="60"/>
      <c r="ODG644" s="61"/>
      <c r="ODH644" s="104"/>
      <c r="ODI644" s="60"/>
      <c r="ODJ644" s="61"/>
      <c r="ODK644" s="104"/>
      <c r="ODL644" s="60"/>
      <c r="ODM644" s="61"/>
      <c r="ODN644" s="104"/>
      <c r="ODO644" s="60"/>
      <c r="ODP644" s="61"/>
      <c r="ODQ644" s="104"/>
      <c r="ODR644" s="60"/>
      <c r="ODS644" s="61"/>
      <c r="ODT644" s="104"/>
      <c r="ODU644" s="60"/>
      <c r="ODV644" s="61"/>
      <c r="ODW644" s="104"/>
      <c r="ODX644" s="60"/>
      <c r="ODY644" s="61"/>
      <c r="ODZ644" s="104"/>
      <c r="OEA644" s="60"/>
      <c r="OEB644" s="61"/>
      <c r="OEC644" s="104"/>
      <c r="OED644" s="60"/>
      <c r="OEE644" s="61"/>
      <c r="OEF644" s="104"/>
      <c r="OEG644" s="60"/>
      <c r="OEH644" s="61"/>
      <c r="OEI644" s="104"/>
      <c r="OEJ644" s="60"/>
      <c r="OEK644" s="61"/>
      <c r="OEL644" s="104"/>
      <c r="OEM644" s="60"/>
      <c r="OEN644" s="61"/>
      <c r="OEO644" s="104"/>
      <c r="OEP644" s="60"/>
      <c r="OEQ644" s="61"/>
      <c r="OER644" s="104"/>
      <c r="OES644" s="60"/>
      <c r="OET644" s="61"/>
      <c r="OEU644" s="104"/>
      <c r="OEV644" s="60"/>
      <c r="OEW644" s="61"/>
      <c r="OEX644" s="104"/>
      <c r="OEY644" s="60"/>
      <c r="OEZ644" s="61"/>
      <c r="OFA644" s="104"/>
      <c r="OFB644" s="60"/>
      <c r="OFC644" s="61"/>
      <c r="OFD644" s="104"/>
      <c r="OFE644" s="60"/>
      <c r="OFF644" s="61"/>
      <c r="OFG644" s="104"/>
      <c r="OFH644" s="60"/>
      <c r="OFI644" s="61"/>
      <c r="OFJ644" s="104"/>
      <c r="OFK644" s="60"/>
      <c r="OFL644" s="61"/>
      <c r="OFM644" s="104"/>
      <c r="OFN644" s="60"/>
      <c r="OFO644" s="61"/>
      <c r="OFP644" s="104"/>
      <c r="OFQ644" s="60"/>
      <c r="OFR644" s="61"/>
      <c r="OFS644" s="104"/>
      <c r="OFT644" s="60"/>
      <c r="OFU644" s="61"/>
      <c r="OFV644" s="104"/>
      <c r="OFW644" s="60"/>
      <c r="OFX644" s="61"/>
      <c r="OFY644" s="104"/>
      <c r="OFZ644" s="60"/>
      <c r="OGA644" s="61"/>
      <c r="OGB644" s="104"/>
      <c r="OGC644" s="60"/>
      <c r="OGD644" s="61"/>
      <c r="OGE644" s="104"/>
      <c r="OGF644" s="60"/>
      <c r="OGG644" s="61"/>
      <c r="OGH644" s="104"/>
      <c r="OGI644" s="60"/>
      <c r="OGJ644" s="61"/>
      <c r="OGK644" s="104"/>
      <c r="OGL644" s="60"/>
      <c r="OGM644" s="61"/>
      <c r="OGN644" s="104"/>
      <c r="OGO644" s="60"/>
      <c r="OGP644" s="61"/>
      <c r="OGQ644" s="104"/>
      <c r="OGR644" s="60"/>
      <c r="OGS644" s="61"/>
      <c r="OGT644" s="104"/>
      <c r="OGU644" s="60"/>
      <c r="OGV644" s="61"/>
      <c r="OGW644" s="104"/>
      <c r="OGX644" s="60"/>
      <c r="OGY644" s="61"/>
      <c r="OGZ644" s="104"/>
      <c r="OHA644" s="60"/>
      <c r="OHB644" s="61"/>
      <c r="OHC644" s="104"/>
      <c r="OHD644" s="60"/>
      <c r="OHE644" s="61"/>
      <c r="OHF644" s="104"/>
      <c r="OHG644" s="60"/>
      <c r="OHH644" s="61"/>
      <c r="OHI644" s="104"/>
      <c r="OHJ644" s="60"/>
      <c r="OHK644" s="61"/>
      <c r="OHL644" s="104"/>
      <c r="OHM644" s="60"/>
      <c r="OHN644" s="61"/>
      <c r="OHO644" s="104"/>
      <c r="OHP644" s="60"/>
      <c r="OHQ644" s="61"/>
      <c r="OHR644" s="104"/>
      <c r="OHS644" s="60"/>
      <c r="OHT644" s="61"/>
      <c r="OHU644" s="104"/>
      <c r="OHV644" s="60"/>
      <c r="OHW644" s="61"/>
      <c r="OHX644" s="104"/>
      <c r="OHY644" s="60"/>
      <c r="OHZ644" s="61"/>
      <c r="OIA644" s="104"/>
      <c r="OIB644" s="60"/>
      <c r="OIC644" s="61"/>
      <c r="OID644" s="104"/>
      <c r="OIE644" s="60"/>
      <c r="OIF644" s="61"/>
      <c r="OIG644" s="104"/>
      <c r="OIH644" s="60"/>
      <c r="OII644" s="61"/>
      <c r="OIJ644" s="104"/>
      <c r="OIK644" s="60"/>
      <c r="OIL644" s="61"/>
      <c r="OIM644" s="104"/>
      <c r="OIN644" s="60"/>
      <c r="OIO644" s="61"/>
      <c r="OIP644" s="104"/>
      <c r="OIQ644" s="60"/>
      <c r="OIR644" s="61"/>
      <c r="OIS644" s="104"/>
      <c r="OIT644" s="60"/>
      <c r="OIU644" s="61"/>
      <c r="OIV644" s="104"/>
      <c r="OIW644" s="60"/>
      <c r="OIX644" s="61"/>
      <c r="OIY644" s="104"/>
      <c r="OIZ644" s="60"/>
      <c r="OJA644" s="61"/>
      <c r="OJB644" s="104"/>
      <c r="OJC644" s="60"/>
      <c r="OJD644" s="61"/>
      <c r="OJE644" s="104"/>
      <c r="OJF644" s="60"/>
      <c r="OJG644" s="61"/>
      <c r="OJH644" s="104"/>
      <c r="OJI644" s="60"/>
      <c r="OJJ644" s="61"/>
      <c r="OJK644" s="104"/>
      <c r="OJL644" s="60"/>
      <c r="OJM644" s="61"/>
      <c r="OJN644" s="104"/>
      <c r="OJO644" s="60"/>
      <c r="OJP644" s="61"/>
      <c r="OJQ644" s="104"/>
      <c r="OJR644" s="60"/>
      <c r="OJS644" s="61"/>
      <c r="OJT644" s="104"/>
      <c r="OJU644" s="60"/>
      <c r="OJV644" s="61"/>
      <c r="OJW644" s="104"/>
      <c r="OJX644" s="60"/>
      <c r="OJY644" s="61"/>
      <c r="OJZ644" s="104"/>
      <c r="OKA644" s="60"/>
      <c r="OKB644" s="61"/>
      <c r="OKC644" s="104"/>
      <c r="OKD644" s="60"/>
      <c r="OKE644" s="61"/>
      <c r="OKF644" s="104"/>
      <c r="OKG644" s="60"/>
      <c r="OKH644" s="61"/>
      <c r="OKI644" s="104"/>
      <c r="OKJ644" s="60"/>
      <c r="OKK644" s="61"/>
      <c r="OKL644" s="104"/>
      <c r="OKM644" s="60"/>
      <c r="OKN644" s="61"/>
      <c r="OKO644" s="104"/>
      <c r="OKP644" s="60"/>
      <c r="OKQ644" s="61"/>
      <c r="OKR644" s="104"/>
      <c r="OKS644" s="60"/>
      <c r="OKT644" s="61"/>
      <c r="OKU644" s="104"/>
      <c r="OKV644" s="60"/>
      <c r="OKW644" s="61"/>
      <c r="OKX644" s="104"/>
      <c r="OKY644" s="60"/>
      <c r="OKZ644" s="61"/>
      <c r="OLA644" s="104"/>
      <c r="OLB644" s="60"/>
      <c r="OLC644" s="61"/>
      <c r="OLD644" s="104"/>
      <c r="OLE644" s="60"/>
      <c r="OLF644" s="61"/>
      <c r="OLG644" s="104"/>
      <c r="OLH644" s="60"/>
      <c r="OLI644" s="61"/>
      <c r="OLJ644" s="104"/>
      <c r="OLK644" s="60"/>
      <c r="OLL644" s="61"/>
      <c r="OLM644" s="104"/>
      <c r="OLN644" s="60"/>
      <c r="OLO644" s="61"/>
      <c r="OLP644" s="104"/>
      <c r="OLQ644" s="60"/>
      <c r="OLR644" s="61"/>
      <c r="OLS644" s="104"/>
      <c r="OLT644" s="60"/>
      <c r="OLU644" s="61"/>
      <c r="OLV644" s="104"/>
      <c r="OLW644" s="60"/>
      <c r="OLX644" s="61"/>
      <c r="OLY644" s="104"/>
      <c r="OLZ644" s="60"/>
      <c r="OMA644" s="61"/>
      <c r="OMB644" s="104"/>
      <c r="OMC644" s="60"/>
      <c r="OMD644" s="61"/>
      <c r="OME644" s="104"/>
      <c r="OMF644" s="60"/>
      <c r="OMG644" s="61"/>
      <c r="OMH644" s="104"/>
      <c r="OMI644" s="60"/>
      <c r="OMJ644" s="61"/>
      <c r="OMK644" s="104"/>
      <c r="OML644" s="60"/>
      <c r="OMM644" s="61"/>
      <c r="OMN644" s="104"/>
      <c r="OMO644" s="60"/>
      <c r="OMP644" s="61"/>
      <c r="OMQ644" s="104"/>
      <c r="OMR644" s="60"/>
      <c r="OMS644" s="61"/>
      <c r="OMT644" s="104"/>
      <c r="OMU644" s="60"/>
      <c r="OMV644" s="61"/>
      <c r="OMW644" s="104"/>
      <c r="OMX644" s="60"/>
      <c r="OMY644" s="61"/>
      <c r="OMZ644" s="104"/>
      <c r="ONA644" s="60"/>
      <c r="ONB644" s="61"/>
      <c r="ONC644" s="104"/>
      <c r="OND644" s="60"/>
      <c r="ONE644" s="61"/>
      <c r="ONF644" s="104"/>
      <c r="ONG644" s="60"/>
      <c r="ONH644" s="61"/>
      <c r="ONI644" s="104"/>
      <c r="ONJ644" s="60"/>
      <c r="ONK644" s="61"/>
      <c r="ONL644" s="104"/>
      <c r="ONM644" s="60"/>
      <c r="ONN644" s="61"/>
      <c r="ONO644" s="104"/>
      <c r="ONP644" s="60"/>
      <c r="ONQ644" s="61"/>
      <c r="ONR644" s="104"/>
      <c r="ONS644" s="60"/>
      <c r="ONT644" s="61"/>
      <c r="ONU644" s="104"/>
      <c r="ONV644" s="60"/>
      <c r="ONW644" s="61"/>
      <c r="ONX644" s="104"/>
      <c r="ONY644" s="60"/>
      <c r="ONZ644" s="61"/>
      <c r="OOA644" s="104"/>
      <c r="OOB644" s="60"/>
      <c r="OOC644" s="61"/>
      <c r="OOD644" s="104"/>
      <c r="OOE644" s="60"/>
      <c r="OOF644" s="61"/>
      <c r="OOG644" s="104"/>
      <c r="OOH644" s="60"/>
      <c r="OOI644" s="61"/>
      <c r="OOJ644" s="104"/>
      <c r="OOK644" s="60"/>
      <c r="OOL644" s="61"/>
      <c r="OOM644" s="104"/>
      <c r="OON644" s="60"/>
      <c r="OOO644" s="61"/>
      <c r="OOP644" s="104"/>
      <c r="OOQ644" s="60"/>
      <c r="OOR644" s="61"/>
      <c r="OOS644" s="104"/>
      <c r="OOT644" s="60"/>
      <c r="OOU644" s="61"/>
      <c r="OOV644" s="104"/>
      <c r="OOW644" s="60"/>
      <c r="OOX644" s="61"/>
      <c r="OOY644" s="104"/>
      <c r="OOZ644" s="60"/>
      <c r="OPA644" s="61"/>
      <c r="OPB644" s="104"/>
      <c r="OPC644" s="60"/>
      <c r="OPD644" s="61"/>
      <c r="OPE644" s="104"/>
      <c r="OPF644" s="60"/>
      <c r="OPG644" s="61"/>
      <c r="OPH644" s="104"/>
      <c r="OPI644" s="60"/>
      <c r="OPJ644" s="61"/>
      <c r="OPK644" s="104"/>
      <c r="OPL644" s="60"/>
      <c r="OPM644" s="61"/>
      <c r="OPN644" s="104"/>
      <c r="OPO644" s="60"/>
      <c r="OPP644" s="61"/>
      <c r="OPQ644" s="104"/>
      <c r="OPR644" s="60"/>
      <c r="OPS644" s="61"/>
      <c r="OPT644" s="104"/>
      <c r="OPU644" s="60"/>
      <c r="OPV644" s="61"/>
      <c r="OPW644" s="104"/>
      <c r="OPX644" s="60"/>
      <c r="OPY644" s="61"/>
      <c r="OPZ644" s="104"/>
      <c r="OQA644" s="60"/>
      <c r="OQB644" s="61"/>
      <c r="OQC644" s="104"/>
      <c r="OQD644" s="60"/>
      <c r="OQE644" s="61"/>
      <c r="OQF644" s="104"/>
      <c r="OQG644" s="60"/>
      <c r="OQH644" s="61"/>
      <c r="OQI644" s="104"/>
      <c r="OQJ644" s="60"/>
      <c r="OQK644" s="61"/>
      <c r="OQL644" s="104"/>
      <c r="OQM644" s="60"/>
      <c r="OQN644" s="61"/>
      <c r="OQO644" s="104"/>
      <c r="OQP644" s="60"/>
      <c r="OQQ644" s="61"/>
      <c r="OQR644" s="104"/>
      <c r="OQS644" s="60"/>
      <c r="OQT644" s="61"/>
      <c r="OQU644" s="104"/>
      <c r="OQV644" s="60"/>
      <c r="OQW644" s="61"/>
      <c r="OQX644" s="104"/>
      <c r="OQY644" s="60"/>
      <c r="OQZ644" s="61"/>
      <c r="ORA644" s="104"/>
      <c r="ORB644" s="60"/>
      <c r="ORC644" s="61"/>
      <c r="ORD644" s="104"/>
      <c r="ORE644" s="60"/>
      <c r="ORF644" s="61"/>
      <c r="ORG644" s="104"/>
      <c r="ORH644" s="60"/>
      <c r="ORI644" s="61"/>
      <c r="ORJ644" s="104"/>
      <c r="ORK644" s="60"/>
      <c r="ORL644" s="61"/>
      <c r="ORM644" s="104"/>
      <c r="ORN644" s="60"/>
      <c r="ORO644" s="61"/>
      <c r="ORP644" s="104"/>
      <c r="ORQ644" s="60"/>
      <c r="ORR644" s="61"/>
      <c r="ORS644" s="104"/>
      <c r="ORT644" s="60"/>
      <c r="ORU644" s="61"/>
      <c r="ORV644" s="104"/>
      <c r="ORW644" s="60"/>
      <c r="ORX644" s="61"/>
      <c r="ORY644" s="104"/>
      <c r="ORZ644" s="60"/>
      <c r="OSA644" s="61"/>
      <c r="OSB644" s="104"/>
      <c r="OSC644" s="60"/>
      <c r="OSD644" s="61"/>
      <c r="OSE644" s="104"/>
      <c r="OSF644" s="60"/>
      <c r="OSG644" s="61"/>
      <c r="OSH644" s="104"/>
      <c r="OSI644" s="60"/>
      <c r="OSJ644" s="61"/>
      <c r="OSK644" s="104"/>
      <c r="OSL644" s="60"/>
      <c r="OSM644" s="61"/>
      <c r="OSN644" s="104"/>
      <c r="OSO644" s="60"/>
      <c r="OSP644" s="61"/>
      <c r="OSQ644" s="104"/>
      <c r="OSR644" s="60"/>
      <c r="OSS644" s="61"/>
      <c r="OST644" s="104"/>
      <c r="OSU644" s="60"/>
      <c r="OSV644" s="61"/>
      <c r="OSW644" s="104"/>
      <c r="OSX644" s="60"/>
      <c r="OSY644" s="61"/>
      <c r="OSZ644" s="104"/>
      <c r="OTA644" s="60"/>
      <c r="OTB644" s="61"/>
      <c r="OTC644" s="104"/>
      <c r="OTD644" s="60"/>
      <c r="OTE644" s="61"/>
      <c r="OTF644" s="104"/>
      <c r="OTG644" s="60"/>
      <c r="OTH644" s="61"/>
      <c r="OTI644" s="104"/>
      <c r="OTJ644" s="60"/>
      <c r="OTK644" s="61"/>
      <c r="OTL644" s="104"/>
      <c r="OTM644" s="60"/>
      <c r="OTN644" s="61"/>
      <c r="OTO644" s="104"/>
      <c r="OTP644" s="60"/>
      <c r="OTQ644" s="61"/>
      <c r="OTR644" s="104"/>
      <c r="OTS644" s="60"/>
      <c r="OTT644" s="61"/>
      <c r="OTU644" s="104"/>
      <c r="OTV644" s="60"/>
      <c r="OTW644" s="61"/>
      <c r="OTX644" s="104"/>
      <c r="OTY644" s="60"/>
      <c r="OTZ644" s="61"/>
      <c r="OUA644" s="104"/>
      <c r="OUB644" s="60"/>
      <c r="OUC644" s="61"/>
      <c r="OUD644" s="104"/>
      <c r="OUE644" s="60"/>
      <c r="OUF644" s="61"/>
      <c r="OUG644" s="104"/>
      <c r="OUH644" s="60"/>
      <c r="OUI644" s="61"/>
      <c r="OUJ644" s="104"/>
      <c r="OUK644" s="60"/>
      <c r="OUL644" s="61"/>
      <c r="OUM644" s="104"/>
      <c r="OUN644" s="60"/>
      <c r="OUO644" s="61"/>
      <c r="OUP644" s="104"/>
      <c r="OUQ644" s="60"/>
      <c r="OUR644" s="61"/>
      <c r="OUS644" s="104"/>
      <c r="OUT644" s="60"/>
      <c r="OUU644" s="61"/>
      <c r="OUV644" s="104"/>
      <c r="OUW644" s="60"/>
      <c r="OUX644" s="61"/>
      <c r="OUY644" s="104"/>
      <c r="OUZ644" s="60"/>
      <c r="OVA644" s="61"/>
      <c r="OVB644" s="104"/>
      <c r="OVC644" s="60"/>
      <c r="OVD644" s="61"/>
      <c r="OVE644" s="104"/>
      <c r="OVF644" s="60"/>
      <c r="OVG644" s="61"/>
      <c r="OVH644" s="104"/>
      <c r="OVI644" s="60"/>
      <c r="OVJ644" s="61"/>
      <c r="OVK644" s="104"/>
      <c r="OVL644" s="60"/>
      <c r="OVM644" s="61"/>
      <c r="OVN644" s="104"/>
      <c r="OVO644" s="60"/>
      <c r="OVP644" s="61"/>
      <c r="OVQ644" s="104"/>
      <c r="OVR644" s="60"/>
      <c r="OVS644" s="61"/>
      <c r="OVT644" s="104"/>
      <c r="OVU644" s="60"/>
      <c r="OVV644" s="61"/>
      <c r="OVW644" s="104"/>
      <c r="OVX644" s="60"/>
      <c r="OVY644" s="61"/>
      <c r="OVZ644" s="104"/>
      <c r="OWA644" s="60"/>
      <c r="OWB644" s="61"/>
      <c r="OWC644" s="104"/>
      <c r="OWD644" s="60"/>
      <c r="OWE644" s="61"/>
      <c r="OWF644" s="104"/>
      <c r="OWG644" s="60"/>
      <c r="OWH644" s="61"/>
      <c r="OWI644" s="104"/>
      <c r="OWJ644" s="60"/>
      <c r="OWK644" s="61"/>
      <c r="OWL644" s="104"/>
      <c r="OWM644" s="60"/>
      <c r="OWN644" s="61"/>
      <c r="OWO644" s="104"/>
      <c r="OWP644" s="60"/>
      <c r="OWQ644" s="61"/>
      <c r="OWR644" s="104"/>
      <c r="OWS644" s="60"/>
      <c r="OWT644" s="61"/>
      <c r="OWU644" s="104"/>
      <c r="OWV644" s="60"/>
      <c r="OWW644" s="61"/>
      <c r="OWX644" s="104"/>
      <c r="OWY644" s="60"/>
      <c r="OWZ644" s="61"/>
      <c r="OXA644" s="104"/>
      <c r="OXB644" s="60"/>
      <c r="OXC644" s="61"/>
      <c r="OXD644" s="104"/>
      <c r="OXE644" s="60"/>
      <c r="OXF644" s="61"/>
      <c r="OXG644" s="104"/>
      <c r="OXH644" s="60"/>
      <c r="OXI644" s="61"/>
      <c r="OXJ644" s="104"/>
      <c r="OXK644" s="60"/>
      <c r="OXL644" s="61"/>
      <c r="OXM644" s="104"/>
      <c r="OXN644" s="60"/>
      <c r="OXO644" s="61"/>
      <c r="OXP644" s="104"/>
      <c r="OXQ644" s="60"/>
      <c r="OXR644" s="61"/>
      <c r="OXS644" s="104"/>
      <c r="OXT644" s="60"/>
      <c r="OXU644" s="61"/>
      <c r="OXV644" s="104"/>
      <c r="OXW644" s="60"/>
      <c r="OXX644" s="61"/>
      <c r="OXY644" s="104"/>
      <c r="OXZ644" s="60"/>
      <c r="OYA644" s="61"/>
      <c r="OYB644" s="104"/>
      <c r="OYC644" s="60"/>
      <c r="OYD644" s="61"/>
      <c r="OYE644" s="104"/>
      <c r="OYF644" s="60"/>
      <c r="OYG644" s="61"/>
      <c r="OYH644" s="104"/>
      <c r="OYI644" s="60"/>
      <c r="OYJ644" s="61"/>
      <c r="OYK644" s="104"/>
      <c r="OYL644" s="60"/>
      <c r="OYM644" s="61"/>
      <c r="OYN644" s="104"/>
      <c r="OYO644" s="60"/>
      <c r="OYP644" s="61"/>
      <c r="OYQ644" s="104"/>
      <c r="OYR644" s="60"/>
      <c r="OYS644" s="61"/>
      <c r="OYT644" s="104"/>
      <c r="OYU644" s="60"/>
      <c r="OYV644" s="61"/>
      <c r="OYW644" s="104"/>
      <c r="OYX644" s="60"/>
      <c r="OYY644" s="61"/>
      <c r="OYZ644" s="104"/>
      <c r="OZA644" s="60"/>
      <c r="OZB644" s="61"/>
      <c r="OZC644" s="104"/>
      <c r="OZD644" s="60"/>
      <c r="OZE644" s="61"/>
      <c r="OZF644" s="104"/>
      <c r="OZG644" s="60"/>
      <c r="OZH644" s="61"/>
      <c r="OZI644" s="104"/>
      <c r="OZJ644" s="60"/>
      <c r="OZK644" s="61"/>
      <c r="OZL644" s="104"/>
      <c r="OZM644" s="60"/>
      <c r="OZN644" s="61"/>
      <c r="OZO644" s="104"/>
      <c r="OZP644" s="60"/>
      <c r="OZQ644" s="61"/>
      <c r="OZR644" s="104"/>
      <c r="OZS644" s="60"/>
      <c r="OZT644" s="61"/>
      <c r="OZU644" s="104"/>
      <c r="OZV644" s="60"/>
      <c r="OZW644" s="61"/>
      <c r="OZX644" s="104"/>
      <c r="OZY644" s="60"/>
      <c r="OZZ644" s="61"/>
      <c r="PAA644" s="104"/>
      <c r="PAB644" s="60"/>
      <c r="PAC644" s="61"/>
      <c r="PAD644" s="104"/>
      <c r="PAE644" s="60"/>
      <c r="PAF644" s="61"/>
      <c r="PAG644" s="104"/>
      <c r="PAH644" s="60"/>
      <c r="PAI644" s="61"/>
      <c r="PAJ644" s="104"/>
      <c r="PAK644" s="60"/>
      <c r="PAL644" s="61"/>
      <c r="PAM644" s="104"/>
      <c r="PAN644" s="60"/>
      <c r="PAO644" s="61"/>
      <c r="PAP644" s="104"/>
      <c r="PAQ644" s="60"/>
      <c r="PAR644" s="61"/>
      <c r="PAS644" s="104"/>
      <c r="PAT644" s="60"/>
      <c r="PAU644" s="61"/>
      <c r="PAV644" s="104"/>
      <c r="PAW644" s="60"/>
      <c r="PAX644" s="61"/>
      <c r="PAY644" s="104"/>
      <c r="PAZ644" s="60"/>
      <c r="PBA644" s="61"/>
      <c r="PBB644" s="104"/>
      <c r="PBC644" s="60"/>
      <c r="PBD644" s="61"/>
      <c r="PBE644" s="104"/>
      <c r="PBF644" s="60"/>
      <c r="PBG644" s="61"/>
      <c r="PBH644" s="104"/>
      <c r="PBI644" s="60"/>
      <c r="PBJ644" s="61"/>
      <c r="PBK644" s="104"/>
      <c r="PBL644" s="60"/>
      <c r="PBM644" s="61"/>
      <c r="PBN644" s="104"/>
      <c r="PBO644" s="60"/>
      <c r="PBP644" s="61"/>
      <c r="PBQ644" s="104"/>
      <c r="PBR644" s="60"/>
      <c r="PBS644" s="61"/>
      <c r="PBT644" s="104"/>
      <c r="PBU644" s="60"/>
      <c r="PBV644" s="61"/>
      <c r="PBW644" s="104"/>
      <c r="PBX644" s="60"/>
      <c r="PBY644" s="61"/>
      <c r="PBZ644" s="104"/>
      <c r="PCA644" s="60"/>
      <c r="PCB644" s="61"/>
      <c r="PCC644" s="104"/>
      <c r="PCD644" s="60"/>
      <c r="PCE644" s="61"/>
      <c r="PCF644" s="104"/>
      <c r="PCG644" s="60"/>
      <c r="PCH644" s="61"/>
      <c r="PCI644" s="104"/>
      <c r="PCJ644" s="60"/>
      <c r="PCK644" s="61"/>
      <c r="PCL644" s="104"/>
      <c r="PCM644" s="60"/>
      <c r="PCN644" s="61"/>
      <c r="PCO644" s="104"/>
      <c r="PCP644" s="60"/>
      <c r="PCQ644" s="61"/>
      <c r="PCR644" s="104"/>
      <c r="PCS644" s="60"/>
      <c r="PCT644" s="61"/>
      <c r="PCU644" s="104"/>
      <c r="PCV644" s="60"/>
      <c r="PCW644" s="61"/>
      <c r="PCX644" s="104"/>
      <c r="PCY644" s="60"/>
      <c r="PCZ644" s="61"/>
      <c r="PDA644" s="104"/>
      <c r="PDB644" s="60"/>
      <c r="PDC644" s="61"/>
      <c r="PDD644" s="104"/>
      <c r="PDE644" s="60"/>
      <c r="PDF644" s="61"/>
      <c r="PDG644" s="104"/>
      <c r="PDH644" s="60"/>
      <c r="PDI644" s="61"/>
      <c r="PDJ644" s="104"/>
      <c r="PDK644" s="60"/>
      <c r="PDL644" s="61"/>
      <c r="PDM644" s="104"/>
      <c r="PDN644" s="60"/>
      <c r="PDO644" s="61"/>
      <c r="PDP644" s="104"/>
      <c r="PDQ644" s="60"/>
      <c r="PDR644" s="61"/>
      <c r="PDS644" s="104"/>
      <c r="PDT644" s="60"/>
      <c r="PDU644" s="61"/>
      <c r="PDV644" s="104"/>
      <c r="PDW644" s="60"/>
      <c r="PDX644" s="61"/>
      <c r="PDY644" s="104"/>
      <c r="PDZ644" s="60"/>
      <c r="PEA644" s="61"/>
      <c r="PEB644" s="104"/>
      <c r="PEC644" s="60"/>
      <c r="PED644" s="61"/>
      <c r="PEE644" s="104"/>
      <c r="PEF644" s="60"/>
      <c r="PEG644" s="61"/>
      <c r="PEH644" s="104"/>
      <c r="PEI644" s="60"/>
      <c r="PEJ644" s="61"/>
      <c r="PEK644" s="104"/>
      <c r="PEL644" s="60"/>
      <c r="PEM644" s="61"/>
      <c r="PEN644" s="104"/>
      <c r="PEO644" s="60"/>
      <c r="PEP644" s="61"/>
      <c r="PEQ644" s="104"/>
      <c r="PER644" s="60"/>
      <c r="PES644" s="61"/>
      <c r="PET644" s="104"/>
      <c r="PEU644" s="60"/>
      <c r="PEV644" s="61"/>
      <c r="PEW644" s="104"/>
      <c r="PEX644" s="60"/>
      <c r="PEY644" s="61"/>
      <c r="PEZ644" s="104"/>
      <c r="PFA644" s="60"/>
      <c r="PFB644" s="61"/>
      <c r="PFC644" s="104"/>
      <c r="PFD644" s="60"/>
      <c r="PFE644" s="61"/>
      <c r="PFF644" s="104"/>
      <c r="PFG644" s="60"/>
      <c r="PFH644" s="61"/>
      <c r="PFI644" s="104"/>
      <c r="PFJ644" s="60"/>
      <c r="PFK644" s="61"/>
      <c r="PFL644" s="104"/>
      <c r="PFM644" s="60"/>
      <c r="PFN644" s="61"/>
      <c r="PFO644" s="104"/>
      <c r="PFP644" s="60"/>
      <c r="PFQ644" s="61"/>
      <c r="PFR644" s="104"/>
      <c r="PFS644" s="60"/>
      <c r="PFT644" s="61"/>
      <c r="PFU644" s="104"/>
      <c r="PFV644" s="60"/>
      <c r="PFW644" s="61"/>
      <c r="PFX644" s="104"/>
      <c r="PFY644" s="60"/>
      <c r="PFZ644" s="61"/>
      <c r="PGA644" s="104"/>
      <c r="PGB644" s="60"/>
      <c r="PGC644" s="61"/>
      <c r="PGD644" s="104"/>
      <c r="PGE644" s="60"/>
      <c r="PGF644" s="61"/>
      <c r="PGG644" s="104"/>
      <c r="PGH644" s="60"/>
      <c r="PGI644" s="61"/>
      <c r="PGJ644" s="104"/>
      <c r="PGK644" s="60"/>
      <c r="PGL644" s="61"/>
      <c r="PGM644" s="104"/>
      <c r="PGN644" s="60"/>
      <c r="PGO644" s="61"/>
      <c r="PGP644" s="104"/>
      <c r="PGQ644" s="60"/>
      <c r="PGR644" s="61"/>
      <c r="PGS644" s="104"/>
      <c r="PGT644" s="60"/>
      <c r="PGU644" s="61"/>
      <c r="PGV644" s="104"/>
      <c r="PGW644" s="60"/>
      <c r="PGX644" s="61"/>
      <c r="PGY644" s="104"/>
      <c r="PGZ644" s="60"/>
      <c r="PHA644" s="61"/>
      <c r="PHB644" s="104"/>
      <c r="PHC644" s="60"/>
      <c r="PHD644" s="61"/>
      <c r="PHE644" s="104"/>
      <c r="PHF644" s="60"/>
      <c r="PHG644" s="61"/>
      <c r="PHH644" s="104"/>
      <c r="PHI644" s="60"/>
      <c r="PHJ644" s="61"/>
      <c r="PHK644" s="104"/>
      <c r="PHL644" s="60"/>
      <c r="PHM644" s="61"/>
      <c r="PHN644" s="104"/>
      <c r="PHO644" s="60"/>
      <c r="PHP644" s="61"/>
      <c r="PHQ644" s="104"/>
      <c r="PHR644" s="60"/>
      <c r="PHS644" s="61"/>
      <c r="PHT644" s="104"/>
      <c r="PHU644" s="60"/>
      <c r="PHV644" s="61"/>
      <c r="PHW644" s="104"/>
      <c r="PHX644" s="60"/>
      <c r="PHY644" s="61"/>
      <c r="PHZ644" s="104"/>
      <c r="PIA644" s="60"/>
      <c r="PIB644" s="61"/>
      <c r="PIC644" s="104"/>
      <c r="PID644" s="60"/>
      <c r="PIE644" s="61"/>
      <c r="PIF644" s="104"/>
      <c r="PIG644" s="60"/>
      <c r="PIH644" s="61"/>
      <c r="PII644" s="104"/>
      <c r="PIJ644" s="60"/>
      <c r="PIK644" s="61"/>
      <c r="PIL644" s="104"/>
      <c r="PIM644" s="60"/>
      <c r="PIN644" s="61"/>
      <c r="PIO644" s="104"/>
      <c r="PIP644" s="60"/>
      <c r="PIQ644" s="61"/>
      <c r="PIR644" s="104"/>
      <c r="PIS644" s="60"/>
      <c r="PIT644" s="61"/>
      <c r="PIU644" s="104"/>
      <c r="PIV644" s="60"/>
      <c r="PIW644" s="61"/>
      <c r="PIX644" s="104"/>
      <c r="PIY644" s="60"/>
      <c r="PIZ644" s="61"/>
      <c r="PJA644" s="104"/>
      <c r="PJB644" s="60"/>
      <c r="PJC644" s="61"/>
      <c r="PJD644" s="104"/>
      <c r="PJE644" s="60"/>
      <c r="PJF644" s="61"/>
      <c r="PJG644" s="104"/>
      <c r="PJH644" s="60"/>
      <c r="PJI644" s="61"/>
      <c r="PJJ644" s="104"/>
      <c r="PJK644" s="60"/>
      <c r="PJL644" s="61"/>
      <c r="PJM644" s="104"/>
      <c r="PJN644" s="60"/>
      <c r="PJO644" s="61"/>
      <c r="PJP644" s="104"/>
      <c r="PJQ644" s="60"/>
      <c r="PJR644" s="61"/>
      <c r="PJS644" s="104"/>
      <c r="PJT644" s="60"/>
      <c r="PJU644" s="61"/>
      <c r="PJV644" s="104"/>
      <c r="PJW644" s="60"/>
      <c r="PJX644" s="61"/>
      <c r="PJY644" s="104"/>
      <c r="PJZ644" s="60"/>
      <c r="PKA644" s="61"/>
      <c r="PKB644" s="104"/>
      <c r="PKC644" s="60"/>
      <c r="PKD644" s="61"/>
      <c r="PKE644" s="104"/>
      <c r="PKF644" s="60"/>
      <c r="PKG644" s="61"/>
      <c r="PKH644" s="104"/>
      <c r="PKI644" s="60"/>
      <c r="PKJ644" s="61"/>
      <c r="PKK644" s="104"/>
      <c r="PKL644" s="60"/>
      <c r="PKM644" s="61"/>
      <c r="PKN644" s="104"/>
      <c r="PKO644" s="60"/>
      <c r="PKP644" s="61"/>
      <c r="PKQ644" s="104"/>
      <c r="PKR644" s="60"/>
      <c r="PKS644" s="61"/>
      <c r="PKT644" s="104"/>
      <c r="PKU644" s="60"/>
      <c r="PKV644" s="61"/>
      <c r="PKW644" s="104"/>
      <c r="PKX644" s="60"/>
      <c r="PKY644" s="61"/>
      <c r="PKZ644" s="104"/>
      <c r="PLA644" s="60"/>
      <c r="PLB644" s="61"/>
      <c r="PLC644" s="104"/>
      <c r="PLD644" s="60"/>
      <c r="PLE644" s="61"/>
      <c r="PLF644" s="104"/>
      <c r="PLG644" s="60"/>
      <c r="PLH644" s="61"/>
      <c r="PLI644" s="104"/>
      <c r="PLJ644" s="60"/>
      <c r="PLK644" s="61"/>
      <c r="PLL644" s="104"/>
      <c r="PLM644" s="60"/>
      <c r="PLN644" s="61"/>
      <c r="PLO644" s="104"/>
      <c r="PLP644" s="60"/>
      <c r="PLQ644" s="61"/>
      <c r="PLR644" s="104"/>
      <c r="PLS644" s="60"/>
      <c r="PLT644" s="61"/>
      <c r="PLU644" s="104"/>
      <c r="PLV644" s="60"/>
      <c r="PLW644" s="61"/>
      <c r="PLX644" s="104"/>
      <c r="PLY644" s="60"/>
      <c r="PLZ644" s="61"/>
      <c r="PMA644" s="104"/>
      <c r="PMB644" s="60"/>
      <c r="PMC644" s="61"/>
      <c r="PMD644" s="104"/>
      <c r="PME644" s="60"/>
      <c r="PMF644" s="61"/>
      <c r="PMG644" s="104"/>
      <c r="PMH644" s="60"/>
      <c r="PMI644" s="61"/>
      <c r="PMJ644" s="104"/>
      <c r="PMK644" s="60"/>
      <c r="PML644" s="61"/>
      <c r="PMM644" s="104"/>
      <c r="PMN644" s="60"/>
      <c r="PMO644" s="61"/>
      <c r="PMP644" s="104"/>
      <c r="PMQ644" s="60"/>
      <c r="PMR644" s="61"/>
      <c r="PMS644" s="104"/>
      <c r="PMT644" s="60"/>
      <c r="PMU644" s="61"/>
      <c r="PMV644" s="104"/>
      <c r="PMW644" s="60"/>
      <c r="PMX644" s="61"/>
      <c r="PMY644" s="104"/>
      <c r="PMZ644" s="60"/>
      <c r="PNA644" s="61"/>
      <c r="PNB644" s="104"/>
      <c r="PNC644" s="60"/>
      <c r="PND644" s="61"/>
      <c r="PNE644" s="104"/>
      <c r="PNF644" s="60"/>
      <c r="PNG644" s="61"/>
      <c r="PNH644" s="104"/>
      <c r="PNI644" s="60"/>
      <c r="PNJ644" s="61"/>
      <c r="PNK644" s="104"/>
      <c r="PNL644" s="60"/>
      <c r="PNM644" s="61"/>
      <c r="PNN644" s="104"/>
      <c r="PNO644" s="60"/>
      <c r="PNP644" s="61"/>
      <c r="PNQ644" s="104"/>
      <c r="PNR644" s="60"/>
      <c r="PNS644" s="61"/>
      <c r="PNT644" s="104"/>
      <c r="PNU644" s="60"/>
      <c r="PNV644" s="61"/>
      <c r="PNW644" s="104"/>
      <c r="PNX644" s="60"/>
      <c r="PNY644" s="61"/>
      <c r="PNZ644" s="104"/>
      <c r="POA644" s="60"/>
      <c r="POB644" s="61"/>
      <c r="POC644" s="104"/>
      <c r="POD644" s="60"/>
      <c r="POE644" s="61"/>
      <c r="POF644" s="104"/>
      <c r="POG644" s="60"/>
      <c r="POH644" s="61"/>
      <c r="POI644" s="104"/>
      <c r="POJ644" s="60"/>
      <c r="POK644" s="61"/>
      <c r="POL644" s="104"/>
      <c r="POM644" s="60"/>
      <c r="PON644" s="61"/>
      <c r="POO644" s="104"/>
      <c r="POP644" s="60"/>
      <c r="POQ644" s="61"/>
      <c r="POR644" s="104"/>
      <c r="POS644" s="60"/>
      <c r="POT644" s="61"/>
      <c r="POU644" s="104"/>
      <c r="POV644" s="60"/>
      <c r="POW644" s="61"/>
      <c r="POX644" s="104"/>
      <c r="POY644" s="60"/>
      <c r="POZ644" s="61"/>
      <c r="PPA644" s="104"/>
      <c r="PPB644" s="60"/>
      <c r="PPC644" s="61"/>
      <c r="PPD644" s="104"/>
      <c r="PPE644" s="60"/>
      <c r="PPF644" s="61"/>
      <c r="PPG644" s="104"/>
      <c r="PPH644" s="60"/>
      <c r="PPI644" s="61"/>
      <c r="PPJ644" s="104"/>
      <c r="PPK644" s="60"/>
      <c r="PPL644" s="61"/>
      <c r="PPM644" s="104"/>
      <c r="PPN644" s="60"/>
      <c r="PPO644" s="61"/>
      <c r="PPP644" s="104"/>
      <c r="PPQ644" s="60"/>
      <c r="PPR644" s="61"/>
      <c r="PPS644" s="104"/>
      <c r="PPT644" s="60"/>
      <c r="PPU644" s="61"/>
      <c r="PPV644" s="104"/>
      <c r="PPW644" s="60"/>
      <c r="PPX644" s="61"/>
      <c r="PPY644" s="104"/>
      <c r="PPZ644" s="60"/>
      <c r="PQA644" s="61"/>
      <c r="PQB644" s="104"/>
      <c r="PQC644" s="60"/>
      <c r="PQD644" s="61"/>
      <c r="PQE644" s="104"/>
      <c r="PQF644" s="60"/>
      <c r="PQG644" s="61"/>
      <c r="PQH644" s="104"/>
      <c r="PQI644" s="60"/>
      <c r="PQJ644" s="61"/>
      <c r="PQK644" s="104"/>
      <c r="PQL644" s="60"/>
      <c r="PQM644" s="61"/>
      <c r="PQN644" s="104"/>
      <c r="PQO644" s="60"/>
      <c r="PQP644" s="61"/>
      <c r="PQQ644" s="104"/>
      <c r="PQR644" s="60"/>
      <c r="PQS644" s="61"/>
      <c r="PQT644" s="104"/>
      <c r="PQU644" s="60"/>
      <c r="PQV644" s="61"/>
      <c r="PQW644" s="104"/>
      <c r="PQX644" s="60"/>
      <c r="PQY644" s="61"/>
      <c r="PQZ644" s="104"/>
      <c r="PRA644" s="60"/>
      <c r="PRB644" s="61"/>
      <c r="PRC644" s="104"/>
      <c r="PRD644" s="60"/>
      <c r="PRE644" s="61"/>
      <c r="PRF644" s="104"/>
      <c r="PRG644" s="60"/>
      <c r="PRH644" s="61"/>
      <c r="PRI644" s="104"/>
      <c r="PRJ644" s="60"/>
      <c r="PRK644" s="61"/>
      <c r="PRL644" s="104"/>
      <c r="PRM644" s="60"/>
      <c r="PRN644" s="61"/>
      <c r="PRO644" s="104"/>
      <c r="PRP644" s="60"/>
      <c r="PRQ644" s="61"/>
      <c r="PRR644" s="104"/>
      <c r="PRS644" s="60"/>
      <c r="PRT644" s="61"/>
      <c r="PRU644" s="104"/>
      <c r="PRV644" s="60"/>
      <c r="PRW644" s="61"/>
      <c r="PRX644" s="104"/>
      <c r="PRY644" s="60"/>
      <c r="PRZ644" s="61"/>
      <c r="PSA644" s="104"/>
      <c r="PSB644" s="60"/>
      <c r="PSC644" s="61"/>
      <c r="PSD644" s="104"/>
      <c r="PSE644" s="60"/>
      <c r="PSF644" s="61"/>
      <c r="PSG644" s="104"/>
      <c r="PSH644" s="60"/>
      <c r="PSI644" s="61"/>
      <c r="PSJ644" s="104"/>
      <c r="PSK644" s="60"/>
      <c r="PSL644" s="61"/>
      <c r="PSM644" s="104"/>
      <c r="PSN644" s="60"/>
      <c r="PSO644" s="61"/>
      <c r="PSP644" s="104"/>
      <c r="PSQ644" s="60"/>
      <c r="PSR644" s="61"/>
      <c r="PSS644" s="104"/>
      <c r="PST644" s="60"/>
      <c r="PSU644" s="61"/>
      <c r="PSV644" s="104"/>
      <c r="PSW644" s="60"/>
      <c r="PSX644" s="61"/>
      <c r="PSY644" s="104"/>
      <c r="PSZ644" s="60"/>
      <c r="PTA644" s="61"/>
      <c r="PTB644" s="104"/>
      <c r="PTC644" s="60"/>
      <c r="PTD644" s="61"/>
      <c r="PTE644" s="104"/>
      <c r="PTF644" s="60"/>
      <c r="PTG644" s="61"/>
      <c r="PTH644" s="104"/>
      <c r="PTI644" s="60"/>
      <c r="PTJ644" s="61"/>
      <c r="PTK644" s="104"/>
      <c r="PTL644" s="60"/>
      <c r="PTM644" s="61"/>
      <c r="PTN644" s="104"/>
      <c r="PTO644" s="60"/>
      <c r="PTP644" s="61"/>
      <c r="PTQ644" s="104"/>
      <c r="PTR644" s="60"/>
      <c r="PTS644" s="61"/>
      <c r="PTT644" s="104"/>
      <c r="PTU644" s="60"/>
      <c r="PTV644" s="61"/>
      <c r="PTW644" s="104"/>
      <c r="PTX644" s="60"/>
      <c r="PTY644" s="61"/>
      <c r="PTZ644" s="104"/>
      <c r="PUA644" s="60"/>
      <c r="PUB644" s="61"/>
      <c r="PUC644" s="104"/>
      <c r="PUD644" s="60"/>
      <c r="PUE644" s="61"/>
      <c r="PUF644" s="104"/>
      <c r="PUG644" s="60"/>
      <c r="PUH644" s="61"/>
      <c r="PUI644" s="104"/>
      <c r="PUJ644" s="60"/>
      <c r="PUK644" s="61"/>
      <c r="PUL644" s="104"/>
      <c r="PUM644" s="60"/>
      <c r="PUN644" s="61"/>
      <c r="PUO644" s="104"/>
      <c r="PUP644" s="60"/>
      <c r="PUQ644" s="61"/>
      <c r="PUR644" s="104"/>
      <c r="PUS644" s="60"/>
      <c r="PUT644" s="61"/>
      <c r="PUU644" s="104"/>
      <c r="PUV644" s="60"/>
      <c r="PUW644" s="61"/>
      <c r="PUX644" s="104"/>
      <c r="PUY644" s="60"/>
      <c r="PUZ644" s="61"/>
      <c r="PVA644" s="104"/>
      <c r="PVB644" s="60"/>
      <c r="PVC644" s="61"/>
      <c r="PVD644" s="104"/>
      <c r="PVE644" s="60"/>
      <c r="PVF644" s="61"/>
      <c r="PVG644" s="104"/>
      <c r="PVH644" s="60"/>
      <c r="PVI644" s="61"/>
      <c r="PVJ644" s="104"/>
      <c r="PVK644" s="60"/>
      <c r="PVL644" s="61"/>
      <c r="PVM644" s="104"/>
      <c r="PVN644" s="60"/>
      <c r="PVO644" s="61"/>
      <c r="PVP644" s="104"/>
      <c r="PVQ644" s="60"/>
      <c r="PVR644" s="61"/>
      <c r="PVS644" s="104"/>
      <c r="PVT644" s="60"/>
      <c r="PVU644" s="61"/>
      <c r="PVV644" s="104"/>
      <c r="PVW644" s="60"/>
      <c r="PVX644" s="61"/>
      <c r="PVY644" s="104"/>
      <c r="PVZ644" s="60"/>
      <c r="PWA644" s="61"/>
      <c r="PWB644" s="104"/>
      <c r="PWC644" s="60"/>
      <c r="PWD644" s="61"/>
      <c r="PWE644" s="104"/>
      <c r="PWF644" s="60"/>
      <c r="PWG644" s="61"/>
      <c r="PWH644" s="104"/>
      <c r="PWI644" s="60"/>
      <c r="PWJ644" s="61"/>
      <c r="PWK644" s="104"/>
      <c r="PWL644" s="60"/>
      <c r="PWM644" s="61"/>
      <c r="PWN644" s="104"/>
      <c r="PWO644" s="60"/>
      <c r="PWP644" s="61"/>
      <c r="PWQ644" s="104"/>
      <c r="PWR644" s="60"/>
      <c r="PWS644" s="61"/>
      <c r="PWT644" s="104"/>
      <c r="PWU644" s="60"/>
      <c r="PWV644" s="61"/>
      <c r="PWW644" s="104"/>
      <c r="PWX644" s="60"/>
      <c r="PWY644" s="61"/>
      <c r="PWZ644" s="104"/>
      <c r="PXA644" s="60"/>
      <c r="PXB644" s="61"/>
      <c r="PXC644" s="104"/>
      <c r="PXD644" s="60"/>
      <c r="PXE644" s="61"/>
      <c r="PXF644" s="104"/>
      <c r="PXG644" s="60"/>
      <c r="PXH644" s="61"/>
      <c r="PXI644" s="104"/>
      <c r="PXJ644" s="60"/>
      <c r="PXK644" s="61"/>
      <c r="PXL644" s="104"/>
      <c r="PXM644" s="60"/>
      <c r="PXN644" s="61"/>
      <c r="PXO644" s="104"/>
      <c r="PXP644" s="60"/>
      <c r="PXQ644" s="61"/>
      <c r="PXR644" s="104"/>
      <c r="PXS644" s="60"/>
      <c r="PXT644" s="61"/>
      <c r="PXU644" s="104"/>
      <c r="PXV644" s="60"/>
      <c r="PXW644" s="61"/>
      <c r="PXX644" s="104"/>
      <c r="PXY644" s="60"/>
      <c r="PXZ644" s="61"/>
      <c r="PYA644" s="104"/>
      <c r="PYB644" s="60"/>
      <c r="PYC644" s="61"/>
      <c r="PYD644" s="104"/>
      <c r="PYE644" s="60"/>
      <c r="PYF644" s="61"/>
      <c r="PYG644" s="104"/>
      <c r="PYH644" s="60"/>
      <c r="PYI644" s="61"/>
      <c r="PYJ644" s="104"/>
      <c r="PYK644" s="60"/>
      <c r="PYL644" s="61"/>
      <c r="PYM644" s="104"/>
      <c r="PYN644" s="60"/>
      <c r="PYO644" s="61"/>
      <c r="PYP644" s="104"/>
      <c r="PYQ644" s="60"/>
      <c r="PYR644" s="61"/>
      <c r="PYS644" s="104"/>
      <c r="PYT644" s="60"/>
      <c r="PYU644" s="61"/>
      <c r="PYV644" s="104"/>
      <c r="PYW644" s="60"/>
      <c r="PYX644" s="61"/>
      <c r="PYY644" s="104"/>
      <c r="PYZ644" s="60"/>
      <c r="PZA644" s="61"/>
      <c r="PZB644" s="104"/>
      <c r="PZC644" s="60"/>
      <c r="PZD644" s="61"/>
      <c r="PZE644" s="104"/>
      <c r="PZF644" s="60"/>
      <c r="PZG644" s="61"/>
      <c r="PZH644" s="104"/>
      <c r="PZI644" s="60"/>
      <c r="PZJ644" s="61"/>
      <c r="PZK644" s="104"/>
      <c r="PZL644" s="60"/>
      <c r="PZM644" s="61"/>
      <c r="PZN644" s="104"/>
      <c r="PZO644" s="60"/>
      <c r="PZP644" s="61"/>
      <c r="PZQ644" s="104"/>
      <c r="PZR644" s="60"/>
      <c r="PZS644" s="61"/>
      <c r="PZT644" s="104"/>
      <c r="PZU644" s="60"/>
      <c r="PZV644" s="61"/>
      <c r="PZW644" s="104"/>
      <c r="PZX644" s="60"/>
      <c r="PZY644" s="61"/>
      <c r="PZZ644" s="104"/>
      <c r="QAA644" s="60"/>
      <c r="QAB644" s="61"/>
      <c r="QAC644" s="104"/>
      <c r="QAD644" s="60"/>
      <c r="QAE644" s="61"/>
      <c r="QAF644" s="104"/>
      <c r="QAG644" s="60"/>
      <c r="QAH644" s="61"/>
      <c r="QAI644" s="104"/>
      <c r="QAJ644" s="60"/>
      <c r="QAK644" s="61"/>
      <c r="QAL644" s="104"/>
      <c r="QAM644" s="60"/>
      <c r="QAN644" s="61"/>
      <c r="QAO644" s="104"/>
      <c r="QAP644" s="60"/>
      <c r="QAQ644" s="61"/>
      <c r="QAR644" s="104"/>
      <c r="QAS644" s="60"/>
      <c r="QAT644" s="61"/>
      <c r="QAU644" s="104"/>
      <c r="QAV644" s="60"/>
      <c r="QAW644" s="61"/>
      <c r="QAX644" s="104"/>
      <c r="QAY644" s="60"/>
      <c r="QAZ644" s="61"/>
      <c r="QBA644" s="104"/>
      <c r="QBB644" s="60"/>
      <c r="QBC644" s="61"/>
      <c r="QBD644" s="104"/>
      <c r="QBE644" s="60"/>
      <c r="QBF644" s="61"/>
      <c r="QBG644" s="104"/>
      <c r="QBH644" s="60"/>
      <c r="QBI644" s="61"/>
      <c r="QBJ644" s="104"/>
      <c r="QBK644" s="60"/>
      <c r="QBL644" s="61"/>
      <c r="QBM644" s="104"/>
      <c r="QBN644" s="60"/>
      <c r="QBO644" s="61"/>
      <c r="QBP644" s="104"/>
      <c r="QBQ644" s="60"/>
      <c r="QBR644" s="61"/>
      <c r="QBS644" s="104"/>
      <c r="QBT644" s="60"/>
      <c r="QBU644" s="61"/>
      <c r="QBV644" s="104"/>
      <c r="QBW644" s="60"/>
      <c r="QBX644" s="61"/>
      <c r="QBY644" s="104"/>
      <c r="QBZ644" s="60"/>
      <c r="QCA644" s="61"/>
      <c r="QCB644" s="104"/>
      <c r="QCC644" s="60"/>
      <c r="QCD644" s="61"/>
      <c r="QCE644" s="104"/>
      <c r="QCF644" s="60"/>
      <c r="QCG644" s="61"/>
      <c r="QCH644" s="104"/>
      <c r="QCI644" s="60"/>
      <c r="QCJ644" s="61"/>
      <c r="QCK644" s="104"/>
      <c r="QCL644" s="60"/>
      <c r="QCM644" s="61"/>
      <c r="QCN644" s="104"/>
      <c r="QCO644" s="60"/>
      <c r="QCP644" s="61"/>
      <c r="QCQ644" s="104"/>
      <c r="QCR644" s="60"/>
      <c r="QCS644" s="61"/>
      <c r="QCT644" s="104"/>
      <c r="QCU644" s="60"/>
      <c r="QCV644" s="61"/>
      <c r="QCW644" s="104"/>
      <c r="QCX644" s="60"/>
      <c r="QCY644" s="61"/>
      <c r="QCZ644" s="104"/>
      <c r="QDA644" s="60"/>
      <c r="QDB644" s="61"/>
      <c r="QDC644" s="104"/>
      <c r="QDD644" s="60"/>
      <c r="QDE644" s="61"/>
      <c r="QDF644" s="104"/>
      <c r="QDG644" s="60"/>
      <c r="QDH644" s="61"/>
      <c r="QDI644" s="104"/>
      <c r="QDJ644" s="60"/>
      <c r="QDK644" s="61"/>
      <c r="QDL644" s="104"/>
      <c r="QDM644" s="60"/>
      <c r="QDN644" s="61"/>
      <c r="QDO644" s="104"/>
      <c r="QDP644" s="60"/>
      <c r="QDQ644" s="61"/>
      <c r="QDR644" s="104"/>
      <c r="QDS644" s="60"/>
      <c r="QDT644" s="61"/>
      <c r="QDU644" s="104"/>
      <c r="QDV644" s="60"/>
      <c r="QDW644" s="61"/>
      <c r="QDX644" s="104"/>
      <c r="QDY644" s="60"/>
      <c r="QDZ644" s="61"/>
      <c r="QEA644" s="104"/>
      <c r="QEB644" s="60"/>
      <c r="QEC644" s="61"/>
      <c r="QED644" s="104"/>
      <c r="QEE644" s="60"/>
      <c r="QEF644" s="61"/>
      <c r="QEG644" s="104"/>
      <c r="QEH644" s="60"/>
      <c r="QEI644" s="61"/>
      <c r="QEJ644" s="104"/>
      <c r="QEK644" s="60"/>
      <c r="QEL644" s="61"/>
      <c r="QEM644" s="104"/>
      <c r="QEN644" s="60"/>
      <c r="QEO644" s="61"/>
      <c r="QEP644" s="104"/>
      <c r="QEQ644" s="60"/>
      <c r="QER644" s="61"/>
      <c r="QES644" s="104"/>
      <c r="QET644" s="60"/>
      <c r="QEU644" s="61"/>
      <c r="QEV644" s="104"/>
      <c r="QEW644" s="60"/>
      <c r="QEX644" s="61"/>
      <c r="QEY644" s="104"/>
      <c r="QEZ644" s="60"/>
      <c r="QFA644" s="61"/>
      <c r="QFB644" s="104"/>
      <c r="QFC644" s="60"/>
      <c r="QFD644" s="61"/>
      <c r="QFE644" s="104"/>
      <c r="QFF644" s="60"/>
      <c r="QFG644" s="61"/>
      <c r="QFH644" s="104"/>
      <c r="QFI644" s="60"/>
      <c r="QFJ644" s="61"/>
      <c r="QFK644" s="104"/>
      <c r="QFL644" s="60"/>
      <c r="QFM644" s="61"/>
      <c r="QFN644" s="104"/>
      <c r="QFO644" s="60"/>
      <c r="QFP644" s="61"/>
      <c r="QFQ644" s="104"/>
      <c r="QFR644" s="60"/>
      <c r="QFS644" s="61"/>
      <c r="QFT644" s="104"/>
      <c r="QFU644" s="60"/>
      <c r="QFV644" s="61"/>
      <c r="QFW644" s="104"/>
      <c r="QFX644" s="60"/>
      <c r="QFY644" s="61"/>
      <c r="QFZ644" s="104"/>
      <c r="QGA644" s="60"/>
      <c r="QGB644" s="61"/>
      <c r="QGC644" s="104"/>
      <c r="QGD644" s="60"/>
      <c r="QGE644" s="61"/>
      <c r="QGF644" s="104"/>
      <c r="QGG644" s="60"/>
      <c r="QGH644" s="61"/>
      <c r="QGI644" s="104"/>
      <c r="QGJ644" s="60"/>
      <c r="QGK644" s="61"/>
      <c r="QGL644" s="104"/>
      <c r="QGM644" s="60"/>
      <c r="QGN644" s="61"/>
      <c r="QGO644" s="104"/>
      <c r="QGP644" s="60"/>
      <c r="QGQ644" s="61"/>
      <c r="QGR644" s="104"/>
      <c r="QGS644" s="60"/>
      <c r="QGT644" s="61"/>
      <c r="QGU644" s="104"/>
      <c r="QGV644" s="60"/>
      <c r="QGW644" s="61"/>
      <c r="QGX644" s="104"/>
      <c r="QGY644" s="60"/>
      <c r="QGZ644" s="61"/>
      <c r="QHA644" s="104"/>
      <c r="QHB644" s="60"/>
      <c r="QHC644" s="61"/>
      <c r="QHD644" s="104"/>
      <c r="QHE644" s="60"/>
      <c r="QHF644" s="61"/>
      <c r="QHG644" s="104"/>
      <c r="QHH644" s="60"/>
      <c r="QHI644" s="61"/>
      <c r="QHJ644" s="104"/>
      <c r="QHK644" s="60"/>
      <c r="QHL644" s="61"/>
      <c r="QHM644" s="104"/>
      <c r="QHN644" s="60"/>
      <c r="QHO644" s="61"/>
      <c r="QHP644" s="104"/>
      <c r="QHQ644" s="60"/>
      <c r="QHR644" s="61"/>
      <c r="QHS644" s="104"/>
      <c r="QHT644" s="60"/>
      <c r="QHU644" s="61"/>
      <c r="QHV644" s="104"/>
      <c r="QHW644" s="60"/>
      <c r="QHX644" s="61"/>
      <c r="QHY644" s="104"/>
      <c r="QHZ644" s="60"/>
      <c r="QIA644" s="61"/>
      <c r="QIB644" s="104"/>
      <c r="QIC644" s="60"/>
      <c r="QID644" s="61"/>
      <c r="QIE644" s="104"/>
      <c r="QIF644" s="60"/>
      <c r="QIG644" s="61"/>
      <c r="QIH644" s="104"/>
      <c r="QII644" s="60"/>
      <c r="QIJ644" s="61"/>
      <c r="QIK644" s="104"/>
      <c r="QIL644" s="60"/>
      <c r="QIM644" s="61"/>
      <c r="QIN644" s="104"/>
      <c r="QIO644" s="60"/>
      <c r="QIP644" s="61"/>
      <c r="QIQ644" s="104"/>
      <c r="QIR644" s="60"/>
      <c r="QIS644" s="61"/>
      <c r="QIT644" s="104"/>
      <c r="QIU644" s="60"/>
      <c r="QIV644" s="61"/>
      <c r="QIW644" s="104"/>
      <c r="QIX644" s="60"/>
      <c r="QIY644" s="61"/>
      <c r="QIZ644" s="104"/>
      <c r="QJA644" s="60"/>
      <c r="QJB644" s="61"/>
      <c r="QJC644" s="104"/>
      <c r="QJD644" s="60"/>
      <c r="QJE644" s="61"/>
      <c r="QJF644" s="104"/>
      <c r="QJG644" s="60"/>
      <c r="QJH644" s="61"/>
      <c r="QJI644" s="104"/>
      <c r="QJJ644" s="60"/>
      <c r="QJK644" s="61"/>
      <c r="QJL644" s="104"/>
      <c r="QJM644" s="60"/>
      <c r="QJN644" s="61"/>
      <c r="QJO644" s="104"/>
      <c r="QJP644" s="60"/>
      <c r="QJQ644" s="61"/>
      <c r="QJR644" s="104"/>
      <c r="QJS644" s="60"/>
      <c r="QJT644" s="61"/>
      <c r="QJU644" s="104"/>
      <c r="QJV644" s="60"/>
      <c r="QJW644" s="61"/>
      <c r="QJX644" s="104"/>
      <c r="QJY644" s="60"/>
      <c r="QJZ644" s="61"/>
      <c r="QKA644" s="104"/>
      <c r="QKB644" s="60"/>
      <c r="QKC644" s="61"/>
      <c r="QKD644" s="104"/>
      <c r="QKE644" s="60"/>
      <c r="QKF644" s="61"/>
      <c r="QKG644" s="104"/>
      <c r="QKH644" s="60"/>
      <c r="QKI644" s="61"/>
      <c r="QKJ644" s="104"/>
      <c r="QKK644" s="60"/>
      <c r="QKL644" s="61"/>
      <c r="QKM644" s="104"/>
      <c r="QKN644" s="60"/>
      <c r="QKO644" s="61"/>
      <c r="QKP644" s="104"/>
      <c r="QKQ644" s="60"/>
      <c r="QKR644" s="61"/>
      <c r="QKS644" s="104"/>
      <c r="QKT644" s="60"/>
      <c r="QKU644" s="61"/>
      <c r="QKV644" s="104"/>
      <c r="QKW644" s="60"/>
      <c r="QKX644" s="61"/>
      <c r="QKY644" s="104"/>
      <c r="QKZ644" s="60"/>
      <c r="QLA644" s="61"/>
      <c r="QLB644" s="104"/>
      <c r="QLC644" s="60"/>
      <c r="QLD644" s="61"/>
      <c r="QLE644" s="104"/>
      <c r="QLF644" s="60"/>
      <c r="QLG644" s="61"/>
      <c r="QLH644" s="104"/>
      <c r="QLI644" s="60"/>
      <c r="QLJ644" s="61"/>
      <c r="QLK644" s="104"/>
      <c r="QLL644" s="60"/>
      <c r="QLM644" s="61"/>
      <c r="QLN644" s="104"/>
      <c r="QLO644" s="60"/>
      <c r="QLP644" s="61"/>
      <c r="QLQ644" s="104"/>
      <c r="QLR644" s="60"/>
      <c r="QLS644" s="61"/>
      <c r="QLT644" s="104"/>
      <c r="QLU644" s="60"/>
      <c r="QLV644" s="61"/>
      <c r="QLW644" s="104"/>
      <c r="QLX644" s="60"/>
      <c r="QLY644" s="61"/>
      <c r="QLZ644" s="104"/>
      <c r="QMA644" s="60"/>
      <c r="QMB644" s="61"/>
      <c r="QMC644" s="104"/>
      <c r="QMD644" s="60"/>
      <c r="QME644" s="61"/>
      <c r="QMF644" s="104"/>
      <c r="QMG644" s="60"/>
      <c r="QMH644" s="61"/>
      <c r="QMI644" s="104"/>
      <c r="QMJ644" s="60"/>
      <c r="QMK644" s="61"/>
      <c r="QML644" s="104"/>
      <c r="QMM644" s="60"/>
      <c r="QMN644" s="61"/>
      <c r="QMO644" s="104"/>
      <c r="QMP644" s="60"/>
      <c r="QMQ644" s="61"/>
      <c r="QMR644" s="104"/>
      <c r="QMS644" s="60"/>
      <c r="QMT644" s="61"/>
      <c r="QMU644" s="104"/>
      <c r="QMV644" s="60"/>
      <c r="QMW644" s="61"/>
      <c r="QMX644" s="104"/>
      <c r="QMY644" s="60"/>
      <c r="QMZ644" s="61"/>
      <c r="QNA644" s="104"/>
      <c r="QNB644" s="60"/>
      <c r="QNC644" s="61"/>
      <c r="QND644" s="104"/>
      <c r="QNE644" s="60"/>
      <c r="QNF644" s="61"/>
      <c r="QNG644" s="104"/>
      <c r="QNH644" s="60"/>
      <c r="QNI644" s="61"/>
      <c r="QNJ644" s="104"/>
      <c r="QNK644" s="60"/>
      <c r="QNL644" s="61"/>
      <c r="QNM644" s="104"/>
      <c r="QNN644" s="60"/>
      <c r="QNO644" s="61"/>
      <c r="QNP644" s="104"/>
      <c r="QNQ644" s="60"/>
      <c r="QNR644" s="61"/>
      <c r="QNS644" s="104"/>
      <c r="QNT644" s="60"/>
      <c r="QNU644" s="61"/>
      <c r="QNV644" s="104"/>
      <c r="QNW644" s="60"/>
      <c r="QNX644" s="61"/>
      <c r="QNY644" s="104"/>
      <c r="QNZ644" s="60"/>
      <c r="QOA644" s="61"/>
      <c r="QOB644" s="104"/>
      <c r="QOC644" s="60"/>
      <c r="QOD644" s="61"/>
      <c r="QOE644" s="104"/>
      <c r="QOF644" s="60"/>
      <c r="QOG644" s="61"/>
      <c r="QOH644" s="104"/>
      <c r="QOI644" s="60"/>
      <c r="QOJ644" s="61"/>
      <c r="QOK644" s="104"/>
      <c r="QOL644" s="60"/>
      <c r="QOM644" s="61"/>
      <c r="QON644" s="104"/>
      <c r="QOO644" s="60"/>
      <c r="QOP644" s="61"/>
      <c r="QOQ644" s="104"/>
      <c r="QOR644" s="60"/>
      <c r="QOS644" s="61"/>
      <c r="QOT644" s="104"/>
      <c r="QOU644" s="60"/>
      <c r="QOV644" s="61"/>
      <c r="QOW644" s="104"/>
      <c r="QOX644" s="60"/>
      <c r="QOY644" s="61"/>
      <c r="QOZ644" s="104"/>
      <c r="QPA644" s="60"/>
      <c r="QPB644" s="61"/>
      <c r="QPC644" s="104"/>
      <c r="QPD644" s="60"/>
      <c r="QPE644" s="61"/>
      <c r="QPF644" s="104"/>
      <c r="QPG644" s="60"/>
      <c r="QPH644" s="61"/>
      <c r="QPI644" s="104"/>
      <c r="QPJ644" s="60"/>
      <c r="QPK644" s="61"/>
      <c r="QPL644" s="104"/>
      <c r="QPM644" s="60"/>
      <c r="QPN644" s="61"/>
      <c r="QPO644" s="104"/>
      <c r="QPP644" s="60"/>
      <c r="QPQ644" s="61"/>
      <c r="QPR644" s="104"/>
      <c r="QPS644" s="60"/>
      <c r="QPT644" s="61"/>
      <c r="QPU644" s="104"/>
      <c r="QPV644" s="60"/>
      <c r="QPW644" s="61"/>
      <c r="QPX644" s="104"/>
      <c r="QPY644" s="60"/>
      <c r="QPZ644" s="61"/>
      <c r="QQA644" s="104"/>
      <c r="QQB644" s="60"/>
      <c r="QQC644" s="61"/>
      <c r="QQD644" s="104"/>
      <c r="QQE644" s="60"/>
      <c r="QQF644" s="61"/>
      <c r="QQG644" s="104"/>
      <c r="QQH644" s="60"/>
      <c r="QQI644" s="61"/>
      <c r="QQJ644" s="104"/>
      <c r="QQK644" s="60"/>
      <c r="QQL644" s="61"/>
      <c r="QQM644" s="104"/>
      <c r="QQN644" s="60"/>
      <c r="QQO644" s="61"/>
      <c r="QQP644" s="104"/>
      <c r="QQQ644" s="60"/>
      <c r="QQR644" s="61"/>
      <c r="QQS644" s="104"/>
      <c r="QQT644" s="60"/>
      <c r="QQU644" s="61"/>
      <c r="QQV644" s="104"/>
      <c r="QQW644" s="60"/>
      <c r="QQX644" s="61"/>
      <c r="QQY644" s="104"/>
      <c r="QQZ644" s="60"/>
      <c r="QRA644" s="61"/>
      <c r="QRB644" s="104"/>
      <c r="QRC644" s="60"/>
      <c r="QRD644" s="61"/>
      <c r="QRE644" s="104"/>
      <c r="QRF644" s="60"/>
      <c r="QRG644" s="61"/>
      <c r="QRH644" s="104"/>
      <c r="QRI644" s="60"/>
      <c r="QRJ644" s="61"/>
      <c r="QRK644" s="104"/>
      <c r="QRL644" s="60"/>
      <c r="QRM644" s="61"/>
      <c r="QRN644" s="104"/>
      <c r="QRO644" s="60"/>
      <c r="QRP644" s="61"/>
      <c r="QRQ644" s="104"/>
      <c r="QRR644" s="60"/>
      <c r="QRS644" s="61"/>
      <c r="QRT644" s="104"/>
      <c r="QRU644" s="60"/>
      <c r="QRV644" s="61"/>
      <c r="QRW644" s="104"/>
      <c r="QRX644" s="60"/>
      <c r="QRY644" s="61"/>
      <c r="QRZ644" s="104"/>
      <c r="QSA644" s="60"/>
      <c r="QSB644" s="61"/>
      <c r="QSC644" s="104"/>
      <c r="QSD644" s="60"/>
      <c r="QSE644" s="61"/>
      <c r="QSF644" s="104"/>
      <c r="QSG644" s="60"/>
      <c r="QSH644" s="61"/>
      <c r="QSI644" s="104"/>
      <c r="QSJ644" s="60"/>
      <c r="QSK644" s="61"/>
      <c r="QSL644" s="104"/>
      <c r="QSM644" s="60"/>
      <c r="QSN644" s="61"/>
      <c r="QSO644" s="104"/>
      <c r="QSP644" s="60"/>
      <c r="QSQ644" s="61"/>
      <c r="QSR644" s="104"/>
      <c r="QSS644" s="60"/>
      <c r="QST644" s="61"/>
      <c r="QSU644" s="104"/>
      <c r="QSV644" s="60"/>
      <c r="QSW644" s="61"/>
      <c r="QSX644" s="104"/>
      <c r="QSY644" s="60"/>
      <c r="QSZ644" s="61"/>
      <c r="QTA644" s="104"/>
      <c r="QTB644" s="60"/>
      <c r="QTC644" s="61"/>
      <c r="QTD644" s="104"/>
      <c r="QTE644" s="60"/>
      <c r="QTF644" s="61"/>
      <c r="QTG644" s="104"/>
      <c r="QTH644" s="60"/>
      <c r="QTI644" s="61"/>
      <c r="QTJ644" s="104"/>
      <c r="QTK644" s="60"/>
      <c r="QTL644" s="61"/>
      <c r="QTM644" s="104"/>
      <c r="QTN644" s="60"/>
      <c r="QTO644" s="61"/>
      <c r="QTP644" s="104"/>
      <c r="QTQ644" s="60"/>
      <c r="QTR644" s="61"/>
      <c r="QTS644" s="104"/>
      <c r="QTT644" s="60"/>
      <c r="QTU644" s="61"/>
      <c r="QTV644" s="104"/>
      <c r="QTW644" s="60"/>
      <c r="QTX644" s="61"/>
      <c r="QTY644" s="104"/>
      <c r="QTZ644" s="60"/>
      <c r="QUA644" s="61"/>
      <c r="QUB644" s="104"/>
      <c r="QUC644" s="60"/>
      <c r="QUD644" s="61"/>
      <c r="QUE644" s="104"/>
      <c r="QUF644" s="60"/>
      <c r="QUG644" s="61"/>
      <c r="QUH644" s="104"/>
      <c r="QUI644" s="60"/>
      <c r="QUJ644" s="61"/>
      <c r="QUK644" s="104"/>
      <c r="QUL644" s="60"/>
      <c r="QUM644" s="61"/>
      <c r="QUN644" s="104"/>
      <c r="QUO644" s="60"/>
      <c r="QUP644" s="61"/>
      <c r="QUQ644" s="104"/>
      <c r="QUR644" s="60"/>
      <c r="QUS644" s="61"/>
      <c r="QUT644" s="104"/>
      <c r="QUU644" s="60"/>
      <c r="QUV644" s="61"/>
      <c r="QUW644" s="104"/>
      <c r="QUX644" s="60"/>
      <c r="QUY644" s="61"/>
      <c r="QUZ644" s="104"/>
      <c r="QVA644" s="60"/>
      <c r="QVB644" s="61"/>
      <c r="QVC644" s="104"/>
      <c r="QVD644" s="60"/>
      <c r="QVE644" s="61"/>
      <c r="QVF644" s="104"/>
      <c r="QVG644" s="60"/>
      <c r="QVH644" s="61"/>
      <c r="QVI644" s="104"/>
      <c r="QVJ644" s="60"/>
      <c r="QVK644" s="61"/>
      <c r="QVL644" s="104"/>
      <c r="QVM644" s="60"/>
      <c r="QVN644" s="61"/>
      <c r="QVO644" s="104"/>
      <c r="QVP644" s="60"/>
      <c r="QVQ644" s="61"/>
      <c r="QVR644" s="104"/>
      <c r="QVS644" s="60"/>
      <c r="QVT644" s="61"/>
      <c r="QVU644" s="104"/>
      <c r="QVV644" s="60"/>
      <c r="QVW644" s="61"/>
      <c r="QVX644" s="104"/>
      <c r="QVY644" s="60"/>
      <c r="QVZ644" s="61"/>
      <c r="QWA644" s="104"/>
      <c r="QWB644" s="60"/>
      <c r="QWC644" s="61"/>
      <c r="QWD644" s="104"/>
      <c r="QWE644" s="60"/>
      <c r="QWF644" s="61"/>
      <c r="QWG644" s="104"/>
      <c r="QWH644" s="60"/>
      <c r="QWI644" s="61"/>
      <c r="QWJ644" s="104"/>
      <c r="QWK644" s="60"/>
      <c r="QWL644" s="61"/>
      <c r="QWM644" s="104"/>
      <c r="QWN644" s="60"/>
      <c r="QWO644" s="61"/>
      <c r="QWP644" s="104"/>
      <c r="QWQ644" s="60"/>
      <c r="QWR644" s="61"/>
      <c r="QWS644" s="104"/>
      <c r="QWT644" s="60"/>
      <c r="QWU644" s="61"/>
      <c r="QWV644" s="104"/>
      <c r="QWW644" s="60"/>
      <c r="QWX644" s="61"/>
      <c r="QWY644" s="104"/>
      <c r="QWZ644" s="60"/>
      <c r="QXA644" s="61"/>
      <c r="QXB644" s="104"/>
      <c r="QXC644" s="60"/>
      <c r="QXD644" s="61"/>
      <c r="QXE644" s="104"/>
      <c r="QXF644" s="60"/>
      <c r="QXG644" s="61"/>
      <c r="QXH644" s="104"/>
      <c r="QXI644" s="60"/>
      <c r="QXJ644" s="61"/>
      <c r="QXK644" s="104"/>
      <c r="QXL644" s="60"/>
      <c r="QXM644" s="61"/>
      <c r="QXN644" s="104"/>
      <c r="QXO644" s="60"/>
      <c r="QXP644" s="61"/>
      <c r="QXQ644" s="104"/>
      <c r="QXR644" s="60"/>
      <c r="QXS644" s="61"/>
      <c r="QXT644" s="104"/>
      <c r="QXU644" s="60"/>
      <c r="QXV644" s="61"/>
      <c r="QXW644" s="104"/>
      <c r="QXX644" s="60"/>
      <c r="QXY644" s="61"/>
      <c r="QXZ644" s="104"/>
      <c r="QYA644" s="60"/>
      <c r="QYB644" s="61"/>
      <c r="QYC644" s="104"/>
      <c r="QYD644" s="60"/>
      <c r="QYE644" s="61"/>
      <c r="QYF644" s="104"/>
      <c r="QYG644" s="60"/>
      <c r="QYH644" s="61"/>
      <c r="QYI644" s="104"/>
      <c r="QYJ644" s="60"/>
      <c r="QYK644" s="61"/>
      <c r="QYL644" s="104"/>
      <c r="QYM644" s="60"/>
      <c r="QYN644" s="61"/>
      <c r="QYO644" s="104"/>
      <c r="QYP644" s="60"/>
      <c r="QYQ644" s="61"/>
      <c r="QYR644" s="104"/>
      <c r="QYS644" s="60"/>
      <c r="QYT644" s="61"/>
      <c r="QYU644" s="104"/>
      <c r="QYV644" s="60"/>
      <c r="QYW644" s="61"/>
      <c r="QYX644" s="104"/>
      <c r="QYY644" s="60"/>
      <c r="QYZ644" s="61"/>
      <c r="QZA644" s="104"/>
      <c r="QZB644" s="60"/>
      <c r="QZC644" s="61"/>
      <c r="QZD644" s="104"/>
      <c r="QZE644" s="60"/>
      <c r="QZF644" s="61"/>
      <c r="QZG644" s="104"/>
      <c r="QZH644" s="60"/>
      <c r="QZI644" s="61"/>
      <c r="QZJ644" s="104"/>
      <c r="QZK644" s="60"/>
      <c r="QZL644" s="61"/>
      <c r="QZM644" s="104"/>
      <c r="QZN644" s="60"/>
      <c r="QZO644" s="61"/>
      <c r="QZP644" s="104"/>
      <c r="QZQ644" s="60"/>
      <c r="QZR644" s="61"/>
      <c r="QZS644" s="104"/>
      <c r="QZT644" s="60"/>
      <c r="QZU644" s="61"/>
      <c r="QZV644" s="104"/>
      <c r="QZW644" s="60"/>
      <c r="QZX644" s="61"/>
      <c r="QZY644" s="104"/>
      <c r="QZZ644" s="60"/>
      <c r="RAA644" s="61"/>
      <c r="RAB644" s="104"/>
      <c r="RAC644" s="60"/>
      <c r="RAD644" s="61"/>
      <c r="RAE644" s="104"/>
      <c r="RAF644" s="60"/>
      <c r="RAG644" s="61"/>
      <c r="RAH644" s="104"/>
      <c r="RAI644" s="60"/>
      <c r="RAJ644" s="61"/>
      <c r="RAK644" s="104"/>
      <c r="RAL644" s="60"/>
      <c r="RAM644" s="61"/>
      <c r="RAN644" s="104"/>
      <c r="RAO644" s="60"/>
      <c r="RAP644" s="61"/>
      <c r="RAQ644" s="104"/>
      <c r="RAR644" s="60"/>
      <c r="RAS644" s="61"/>
      <c r="RAT644" s="104"/>
      <c r="RAU644" s="60"/>
      <c r="RAV644" s="61"/>
      <c r="RAW644" s="104"/>
      <c r="RAX644" s="60"/>
      <c r="RAY644" s="61"/>
      <c r="RAZ644" s="104"/>
      <c r="RBA644" s="60"/>
      <c r="RBB644" s="61"/>
      <c r="RBC644" s="104"/>
      <c r="RBD644" s="60"/>
      <c r="RBE644" s="61"/>
      <c r="RBF644" s="104"/>
      <c r="RBG644" s="60"/>
      <c r="RBH644" s="61"/>
      <c r="RBI644" s="104"/>
      <c r="RBJ644" s="60"/>
      <c r="RBK644" s="61"/>
      <c r="RBL644" s="104"/>
      <c r="RBM644" s="60"/>
      <c r="RBN644" s="61"/>
      <c r="RBO644" s="104"/>
      <c r="RBP644" s="60"/>
      <c r="RBQ644" s="61"/>
      <c r="RBR644" s="104"/>
      <c r="RBS644" s="60"/>
      <c r="RBT644" s="61"/>
      <c r="RBU644" s="104"/>
      <c r="RBV644" s="60"/>
      <c r="RBW644" s="61"/>
      <c r="RBX644" s="104"/>
      <c r="RBY644" s="60"/>
      <c r="RBZ644" s="61"/>
      <c r="RCA644" s="104"/>
      <c r="RCB644" s="60"/>
      <c r="RCC644" s="61"/>
      <c r="RCD644" s="104"/>
      <c r="RCE644" s="60"/>
      <c r="RCF644" s="61"/>
      <c r="RCG644" s="104"/>
      <c r="RCH644" s="60"/>
      <c r="RCI644" s="61"/>
      <c r="RCJ644" s="104"/>
      <c r="RCK644" s="60"/>
      <c r="RCL644" s="61"/>
      <c r="RCM644" s="104"/>
      <c r="RCN644" s="60"/>
      <c r="RCO644" s="61"/>
      <c r="RCP644" s="104"/>
      <c r="RCQ644" s="60"/>
      <c r="RCR644" s="61"/>
      <c r="RCS644" s="104"/>
      <c r="RCT644" s="60"/>
      <c r="RCU644" s="61"/>
      <c r="RCV644" s="104"/>
      <c r="RCW644" s="60"/>
      <c r="RCX644" s="61"/>
      <c r="RCY644" s="104"/>
      <c r="RCZ644" s="60"/>
      <c r="RDA644" s="61"/>
      <c r="RDB644" s="104"/>
      <c r="RDC644" s="60"/>
      <c r="RDD644" s="61"/>
      <c r="RDE644" s="104"/>
      <c r="RDF644" s="60"/>
      <c r="RDG644" s="61"/>
      <c r="RDH644" s="104"/>
      <c r="RDI644" s="60"/>
      <c r="RDJ644" s="61"/>
      <c r="RDK644" s="104"/>
      <c r="RDL644" s="60"/>
      <c r="RDM644" s="61"/>
      <c r="RDN644" s="104"/>
      <c r="RDO644" s="60"/>
      <c r="RDP644" s="61"/>
      <c r="RDQ644" s="104"/>
      <c r="RDR644" s="60"/>
      <c r="RDS644" s="61"/>
      <c r="RDT644" s="104"/>
      <c r="RDU644" s="60"/>
      <c r="RDV644" s="61"/>
      <c r="RDW644" s="104"/>
      <c r="RDX644" s="60"/>
      <c r="RDY644" s="61"/>
      <c r="RDZ644" s="104"/>
      <c r="REA644" s="60"/>
      <c r="REB644" s="61"/>
      <c r="REC644" s="104"/>
      <c r="RED644" s="60"/>
      <c r="REE644" s="61"/>
      <c r="REF644" s="104"/>
      <c r="REG644" s="60"/>
      <c r="REH644" s="61"/>
      <c r="REI644" s="104"/>
      <c r="REJ644" s="60"/>
      <c r="REK644" s="61"/>
      <c r="REL644" s="104"/>
      <c r="REM644" s="60"/>
      <c r="REN644" s="61"/>
      <c r="REO644" s="104"/>
      <c r="REP644" s="60"/>
      <c r="REQ644" s="61"/>
      <c r="RER644" s="104"/>
      <c r="RES644" s="60"/>
      <c r="RET644" s="61"/>
      <c r="REU644" s="104"/>
      <c r="REV644" s="60"/>
      <c r="REW644" s="61"/>
      <c r="REX644" s="104"/>
      <c r="REY644" s="60"/>
      <c r="REZ644" s="61"/>
      <c r="RFA644" s="104"/>
      <c r="RFB644" s="60"/>
      <c r="RFC644" s="61"/>
      <c r="RFD644" s="104"/>
      <c r="RFE644" s="60"/>
      <c r="RFF644" s="61"/>
      <c r="RFG644" s="104"/>
      <c r="RFH644" s="60"/>
      <c r="RFI644" s="61"/>
      <c r="RFJ644" s="104"/>
      <c r="RFK644" s="60"/>
      <c r="RFL644" s="61"/>
      <c r="RFM644" s="104"/>
      <c r="RFN644" s="60"/>
      <c r="RFO644" s="61"/>
      <c r="RFP644" s="104"/>
      <c r="RFQ644" s="60"/>
      <c r="RFR644" s="61"/>
      <c r="RFS644" s="104"/>
      <c r="RFT644" s="60"/>
      <c r="RFU644" s="61"/>
      <c r="RFV644" s="104"/>
      <c r="RFW644" s="60"/>
      <c r="RFX644" s="61"/>
      <c r="RFY644" s="104"/>
      <c r="RFZ644" s="60"/>
      <c r="RGA644" s="61"/>
      <c r="RGB644" s="104"/>
      <c r="RGC644" s="60"/>
      <c r="RGD644" s="61"/>
      <c r="RGE644" s="104"/>
      <c r="RGF644" s="60"/>
      <c r="RGG644" s="61"/>
      <c r="RGH644" s="104"/>
      <c r="RGI644" s="60"/>
      <c r="RGJ644" s="61"/>
      <c r="RGK644" s="104"/>
      <c r="RGL644" s="60"/>
      <c r="RGM644" s="61"/>
      <c r="RGN644" s="104"/>
      <c r="RGO644" s="60"/>
      <c r="RGP644" s="61"/>
      <c r="RGQ644" s="104"/>
      <c r="RGR644" s="60"/>
      <c r="RGS644" s="61"/>
      <c r="RGT644" s="104"/>
      <c r="RGU644" s="60"/>
      <c r="RGV644" s="61"/>
      <c r="RGW644" s="104"/>
      <c r="RGX644" s="60"/>
      <c r="RGY644" s="61"/>
      <c r="RGZ644" s="104"/>
      <c r="RHA644" s="60"/>
      <c r="RHB644" s="61"/>
      <c r="RHC644" s="104"/>
      <c r="RHD644" s="60"/>
      <c r="RHE644" s="61"/>
      <c r="RHF644" s="104"/>
      <c r="RHG644" s="60"/>
      <c r="RHH644" s="61"/>
      <c r="RHI644" s="104"/>
      <c r="RHJ644" s="60"/>
      <c r="RHK644" s="61"/>
      <c r="RHL644" s="104"/>
      <c r="RHM644" s="60"/>
      <c r="RHN644" s="61"/>
      <c r="RHO644" s="104"/>
      <c r="RHP644" s="60"/>
      <c r="RHQ644" s="61"/>
      <c r="RHR644" s="104"/>
      <c r="RHS644" s="60"/>
      <c r="RHT644" s="61"/>
      <c r="RHU644" s="104"/>
      <c r="RHV644" s="60"/>
      <c r="RHW644" s="61"/>
      <c r="RHX644" s="104"/>
      <c r="RHY644" s="60"/>
      <c r="RHZ644" s="61"/>
      <c r="RIA644" s="104"/>
      <c r="RIB644" s="60"/>
      <c r="RIC644" s="61"/>
      <c r="RID644" s="104"/>
      <c r="RIE644" s="60"/>
      <c r="RIF644" s="61"/>
      <c r="RIG644" s="104"/>
      <c r="RIH644" s="60"/>
      <c r="RII644" s="61"/>
      <c r="RIJ644" s="104"/>
      <c r="RIK644" s="60"/>
      <c r="RIL644" s="61"/>
      <c r="RIM644" s="104"/>
      <c r="RIN644" s="60"/>
      <c r="RIO644" s="61"/>
      <c r="RIP644" s="104"/>
      <c r="RIQ644" s="60"/>
      <c r="RIR644" s="61"/>
      <c r="RIS644" s="104"/>
      <c r="RIT644" s="60"/>
      <c r="RIU644" s="61"/>
      <c r="RIV644" s="104"/>
      <c r="RIW644" s="60"/>
      <c r="RIX644" s="61"/>
      <c r="RIY644" s="104"/>
      <c r="RIZ644" s="60"/>
      <c r="RJA644" s="61"/>
      <c r="RJB644" s="104"/>
      <c r="RJC644" s="60"/>
      <c r="RJD644" s="61"/>
      <c r="RJE644" s="104"/>
      <c r="RJF644" s="60"/>
      <c r="RJG644" s="61"/>
      <c r="RJH644" s="104"/>
      <c r="RJI644" s="60"/>
      <c r="RJJ644" s="61"/>
      <c r="RJK644" s="104"/>
      <c r="RJL644" s="60"/>
      <c r="RJM644" s="61"/>
      <c r="RJN644" s="104"/>
      <c r="RJO644" s="60"/>
      <c r="RJP644" s="61"/>
      <c r="RJQ644" s="104"/>
      <c r="RJR644" s="60"/>
      <c r="RJS644" s="61"/>
      <c r="RJT644" s="104"/>
      <c r="RJU644" s="60"/>
      <c r="RJV644" s="61"/>
      <c r="RJW644" s="104"/>
      <c r="RJX644" s="60"/>
      <c r="RJY644" s="61"/>
      <c r="RJZ644" s="104"/>
      <c r="RKA644" s="60"/>
      <c r="RKB644" s="61"/>
      <c r="RKC644" s="104"/>
      <c r="RKD644" s="60"/>
      <c r="RKE644" s="61"/>
      <c r="RKF644" s="104"/>
      <c r="RKG644" s="60"/>
      <c r="RKH644" s="61"/>
      <c r="RKI644" s="104"/>
      <c r="RKJ644" s="60"/>
      <c r="RKK644" s="61"/>
      <c r="RKL644" s="104"/>
      <c r="RKM644" s="60"/>
      <c r="RKN644" s="61"/>
      <c r="RKO644" s="104"/>
      <c r="RKP644" s="60"/>
      <c r="RKQ644" s="61"/>
      <c r="RKR644" s="104"/>
      <c r="RKS644" s="60"/>
      <c r="RKT644" s="61"/>
      <c r="RKU644" s="104"/>
      <c r="RKV644" s="60"/>
      <c r="RKW644" s="61"/>
      <c r="RKX644" s="104"/>
      <c r="RKY644" s="60"/>
      <c r="RKZ644" s="61"/>
      <c r="RLA644" s="104"/>
      <c r="RLB644" s="60"/>
      <c r="RLC644" s="61"/>
      <c r="RLD644" s="104"/>
      <c r="RLE644" s="60"/>
      <c r="RLF644" s="61"/>
      <c r="RLG644" s="104"/>
      <c r="RLH644" s="60"/>
      <c r="RLI644" s="61"/>
      <c r="RLJ644" s="104"/>
      <c r="RLK644" s="60"/>
      <c r="RLL644" s="61"/>
      <c r="RLM644" s="104"/>
      <c r="RLN644" s="60"/>
      <c r="RLO644" s="61"/>
      <c r="RLP644" s="104"/>
      <c r="RLQ644" s="60"/>
      <c r="RLR644" s="61"/>
      <c r="RLS644" s="104"/>
      <c r="RLT644" s="60"/>
      <c r="RLU644" s="61"/>
      <c r="RLV644" s="104"/>
      <c r="RLW644" s="60"/>
      <c r="RLX644" s="61"/>
      <c r="RLY644" s="104"/>
      <c r="RLZ644" s="60"/>
      <c r="RMA644" s="61"/>
      <c r="RMB644" s="104"/>
      <c r="RMC644" s="60"/>
      <c r="RMD644" s="61"/>
      <c r="RME644" s="104"/>
      <c r="RMF644" s="60"/>
      <c r="RMG644" s="61"/>
      <c r="RMH644" s="104"/>
      <c r="RMI644" s="60"/>
      <c r="RMJ644" s="61"/>
      <c r="RMK644" s="104"/>
      <c r="RML644" s="60"/>
      <c r="RMM644" s="61"/>
      <c r="RMN644" s="104"/>
      <c r="RMO644" s="60"/>
      <c r="RMP644" s="61"/>
      <c r="RMQ644" s="104"/>
      <c r="RMR644" s="60"/>
      <c r="RMS644" s="61"/>
      <c r="RMT644" s="104"/>
      <c r="RMU644" s="60"/>
      <c r="RMV644" s="61"/>
      <c r="RMW644" s="104"/>
      <c r="RMX644" s="60"/>
      <c r="RMY644" s="61"/>
      <c r="RMZ644" s="104"/>
      <c r="RNA644" s="60"/>
      <c r="RNB644" s="61"/>
      <c r="RNC644" s="104"/>
      <c r="RND644" s="60"/>
      <c r="RNE644" s="61"/>
      <c r="RNF644" s="104"/>
      <c r="RNG644" s="60"/>
      <c r="RNH644" s="61"/>
      <c r="RNI644" s="104"/>
      <c r="RNJ644" s="60"/>
      <c r="RNK644" s="61"/>
      <c r="RNL644" s="104"/>
      <c r="RNM644" s="60"/>
      <c r="RNN644" s="61"/>
      <c r="RNO644" s="104"/>
      <c r="RNP644" s="60"/>
      <c r="RNQ644" s="61"/>
      <c r="RNR644" s="104"/>
      <c r="RNS644" s="60"/>
      <c r="RNT644" s="61"/>
      <c r="RNU644" s="104"/>
      <c r="RNV644" s="60"/>
      <c r="RNW644" s="61"/>
      <c r="RNX644" s="104"/>
      <c r="RNY644" s="60"/>
      <c r="RNZ644" s="61"/>
      <c r="ROA644" s="104"/>
      <c r="ROB644" s="60"/>
      <c r="ROC644" s="61"/>
      <c r="ROD644" s="104"/>
      <c r="ROE644" s="60"/>
      <c r="ROF644" s="61"/>
      <c r="ROG644" s="104"/>
      <c r="ROH644" s="60"/>
      <c r="ROI644" s="61"/>
      <c r="ROJ644" s="104"/>
      <c r="ROK644" s="60"/>
      <c r="ROL644" s="61"/>
      <c r="ROM644" s="104"/>
      <c r="RON644" s="60"/>
      <c r="ROO644" s="61"/>
      <c r="ROP644" s="104"/>
      <c r="ROQ644" s="60"/>
      <c r="ROR644" s="61"/>
      <c r="ROS644" s="104"/>
      <c r="ROT644" s="60"/>
      <c r="ROU644" s="61"/>
      <c r="ROV644" s="104"/>
      <c r="ROW644" s="60"/>
      <c r="ROX644" s="61"/>
      <c r="ROY644" s="104"/>
      <c r="ROZ644" s="60"/>
      <c r="RPA644" s="61"/>
      <c r="RPB644" s="104"/>
      <c r="RPC644" s="60"/>
      <c r="RPD644" s="61"/>
      <c r="RPE644" s="104"/>
      <c r="RPF644" s="60"/>
      <c r="RPG644" s="61"/>
      <c r="RPH644" s="104"/>
      <c r="RPI644" s="60"/>
      <c r="RPJ644" s="61"/>
      <c r="RPK644" s="104"/>
      <c r="RPL644" s="60"/>
      <c r="RPM644" s="61"/>
      <c r="RPN644" s="104"/>
      <c r="RPO644" s="60"/>
      <c r="RPP644" s="61"/>
      <c r="RPQ644" s="104"/>
      <c r="RPR644" s="60"/>
      <c r="RPS644" s="61"/>
      <c r="RPT644" s="104"/>
      <c r="RPU644" s="60"/>
      <c r="RPV644" s="61"/>
      <c r="RPW644" s="104"/>
      <c r="RPX644" s="60"/>
      <c r="RPY644" s="61"/>
      <c r="RPZ644" s="104"/>
      <c r="RQA644" s="60"/>
      <c r="RQB644" s="61"/>
      <c r="RQC644" s="104"/>
      <c r="RQD644" s="60"/>
      <c r="RQE644" s="61"/>
      <c r="RQF644" s="104"/>
      <c r="RQG644" s="60"/>
      <c r="RQH644" s="61"/>
      <c r="RQI644" s="104"/>
      <c r="RQJ644" s="60"/>
      <c r="RQK644" s="61"/>
      <c r="RQL644" s="104"/>
      <c r="RQM644" s="60"/>
      <c r="RQN644" s="61"/>
      <c r="RQO644" s="104"/>
      <c r="RQP644" s="60"/>
      <c r="RQQ644" s="61"/>
      <c r="RQR644" s="104"/>
      <c r="RQS644" s="60"/>
      <c r="RQT644" s="61"/>
      <c r="RQU644" s="104"/>
      <c r="RQV644" s="60"/>
      <c r="RQW644" s="61"/>
      <c r="RQX644" s="104"/>
      <c r="RQY644" s="60"/>
      <c r="RQZ644" s="61"/>
      <c r="RRA644" s="104"/>
      <c r="RRB644" s="60"/>
      <c r="RRC644" s="61"/>
      <c r="RRD644" s="104"/>
      <c r="RRE644" s="60"/>
      <c r="RRF644" s="61"/>
      <c r="RRG644" s="104"/>
      <c r="RRH644" s="60"/>
      <c r="RRI644" s="61"/>
      <c r="RRJ644" s="104"/>
      <c r="RRK644" s="60"/>
      <c r="RRL644" s="61"/>
      <c r="RRM644" s="104"/>
      <c r="RRN644" s="60"/>
      <c r="RRO644" s="61"/>
      <c r="RRP644" s="104"/>
      <c r="RRQ644" s="60"/>
      <c r="RRR644" s="61"/>
      <c r="RRS644" s="104"/>
      <c r="RRT644" s="60"/>
      <c r="RRU644" s="61"/>
      <c r="RRV644" s="104"/>
      <c r="RRW644" s="60"/>
      <c r="RRX644" s="61"/>
      <c r="RRY644" s="104"/>
      <c r="RRZ644" s="60"/>
      <c r="RSA644" s="61"/>
      <c r="RSB644" s="104"/>
      <c r="RSC644" s="60"/>
      <c r="RSD644" s="61"/>
      <c r="RSE644" s="104"/>
      <c r="RSF644" s="60"/>
      <c r="RSG644" s="61"/>
      <c r="RSH644" s="104"/>
      <c r="RSI644" s="60"/>
      <c r="RSJ644" s="61"/>
      <c r="RSK644" s="104"/>
      <c r="RSL644" s="60"/>
      <c r="RSM644" s="61"/>
      <c r="RSN644" s="104"/>
      <c r="RSO644" s="60"/>
      <c r="RSP644" s="61"/>
      <c r="RSQ644" s="104"/>
      <c r="RSR644" s="60"/>
      <c r="RSS644" s="61"/>
      <c r="RST644" s="104"/>
      <c r="RSU644" s="60"/>
      <c r="RSV644" s="61"/>
      <c r="RSW644" s="104"/>
      <c r="RSX644" s="60"/>
      <c r="RSY644" s="61"/>
      <c r="RSZ644" s="104"/>
      <c r="RTA644" s="60"/>
      <c r="RTB644" s="61"/>
      <c r="RTC644" s="104"/>
      <c r="RTD644" s="60"/>
      <c r="RTE644" s="61"/>
      <c r="RTF644" s="104"/>
      <c r="RTG644" s="60"/>
      <c r="RTH644" s="61"/>
      <c r="RTI644" s="104"/>
      <c r="RTJ644" s="60"/>
      <c r="RTK644" s="61"/>
      <c r="RTL644" s="104"/>
      <c r="RTM644" s="60"/>
      <c r="RTN644" s="61"/>
      <c r="RTO644" s="104"/>
      <c r="RTP644" s="60"/>
      <c r="RTQ644" s="61"/>
      <c r="RTR644" s="104"/>
      <c r="RTS644" s="60"/>
      <c r="RTT644" s="61"/>
      <c r="RTU644" s="104"/>
      <c r="RTV644" s="60"/>
      <c r="RTW644" s="61"/>
      <c r="RTX644" s="104"/>
      <c r="RTY644" s="60"/>
      <c r="RTZ644" s="61"/>
      <c r="RUA644" s="104"/>
      <c r="RUB644" s="60"/>
      <c r="RUC644" s="61"/>
      <c r="RUD644" s="104"/>
      <c r="RUE644" s="60"/>
      <c r="RUF644" s="61"/>
      <c r="RUG644" s="104"/>
      <c r="RUH644" s="60"/>
      <c r="RUI644" s="61"/>
      <c r="RUJ644" s="104"/>
      <c r="RUK644" s="60"/>
      <c r="RUL644" s="61"/>
      <c r="RUM644" s="104"/>
      <c r="RUN644" s="60"/>
      <c r="RUO644" s="61"/>
      <c r="RUP644" s="104"/>
      <c r="RUQ644" s="60"/>
      <c r="RUR644" s="61"/>
      <c r="RUS644" s="104"/>
      <c r="RUT644" s="60"/>
      <c r="RUU644" s="61"/>
      <c r="RUV644" s="104"/>
      <c r="RUW644" s="60"/>
      <c r="RUX644" s="61"/>
      <c r="RUY644" s="104"/>
      <c r="RUZ644" s="60"/>
      <c r="RVA644" s="61"/>
      <c r="RVB644" s="104"/>
      <c r="RVC644" s="60"/>
      <c r="RVD644" s="61"/>
      <c r="RVE644" s="104"/>
      <c r="RVF644" s="60"/>
      <c r="RVG644" s="61"/>
      <c r="RVH644" s="104"/>
      <c r="RVI644" s="60"/>
      <c r="RVJ644" s="61"/>
      <c r="RVK644" s="104"/>
      <c r="RVL644" s="60"/>
      <c r="RVM644" s="61"/>
      <c r="RVN644" s="104"/>
      <c r="RVO644" s="60"/>
      <c r="RVP644" s="61"/>
      <c r="RVQ644" s="104"/>
      <c r="RVR644" s="60"/>
      <c r="RVS644" s="61"/>
      <c r="RVT644" s="104"/>
      <c r="RVU644" s="60"/>
      <c r="RVV644" s="61"/>
      <c r="RVW644" s="104"/>
      <c r="RVX644" s="60"/>
      <c r="RVY644" s="61"/>
      <c r="RVZ644" s="104"/>
      <c r="RWA644" s="60"/>
      <c r="RWB644" s="61"/>
      <c r="RWC644" s="104"/>
      <c r="RWD644" s="60"/>
      <c r="RWE644" s="61"/>
      <c r="RWF644" s="104"/>
      <c r="RWG644" s="60"/>
      <c r="RWH644" s="61"/>
      <c r="RWI644" s="104"/>
      <c r="RWJ644" s="60"/>
      <c r="RWK644" s="61"/>
      <c r="RWL644" s="104"/>
      <c r="RWM644" s="60"/>
      <c r="RWN644" s="61"/>
      <c r="RWO644" s="104"/>
      <c r="RWP644" s="60"/>
      <c r="RWQ644" s="61"/>
      <c r="RWR644" s="104"/>
      <c r="RWS644" s="60"/>
      <c r="RWT644" s="61"/>
      <c r="RWU644" s="104"/>
      <c r="RWV644" s="60"/>
      <c r="RWW644" s="61"/>
      <c r="RWX644" s="104"/>
      <c r="RWY644" s="60"/>
      <c r="RWZ644" s="61"/>
      <c r="RXA644" s="104"/>
      <c r="RXB644" s="60"/>
      <c r="RXC644" s="61"/>
      <c r="RXD644" s="104"/>
      <c r="RXE644" s="60"/>
      <c r="RXF644" s="61"/>
      <c r="RXG644" s="104"/>
      <c r="RXH644" s="60"/>
      <c r="RXI644" s="61"/>
      <c r="RXJ644" s="104"/>
      <c r="RXK644" s="60"/>
      <c r="RXL644" s="61"/>
      <c r="RXM644" s="104"/>
      <c r="RXN644" s="60"/>
      <c r="RXO644" s="61"/>
      <c r="RXP644" s="104"/>
      <c r="RXQ644" s="60"/>
      <c r="RXR644" s="61"/>
      <c r="RXS644" s="104"/>
      <c r="RXT644" s="60"/>
      <c r="RXU644" s="61"/>
      <c r="RXV644" s="104"/>
      <c r="RXW644" s="60"/>
      <c r="RXX644" s="61"/>
      <c r="RXY644" s="104"/>
      <c r="RXZ644" s="60"/>
      <c r="RYA644" s="61"/>
      <c r="RYB644" s="104"/>
      <c r="RYC644" s="60"/>
      <c r="RYD644" s="61"/>
      <c r="RYE644" s="104"/>
      <c r="RYF644" s="60"/>
      <c r="RYG644" s="61"/>
      <c r="RYH644" s="104"/>
      <c r="RYI644" s="60"/>
      <c r="RYJ644" s="61"/>
      <c r="RYK644" s="104"/>
      <c r="RYL644" s="60"/>
      <c r="RYM644" s="61"/>
      <c r="RYN644" s="104"/>
      <c r="RYO644" s="60"/>
      <c r="RYP644" s="61"/>
      <c r="RYQ644" s="104"/>
      <c r="RYR644" s="60"/>
      <c r="RYS644" s="61"/>
      <c r="RYT644" s="104"/>
      <c r="RYU644" s="60"/>
      <c r="RYV644" s="61"/>
      <c r="RYW644" s="104"/>
      <c r="RYX644" s="60"/>
      <c r="RYY644" s="61"/>
      <c r="RYZ644" s="104"/>
      <c r="RZA644" s="60"/>
      <c r="RZB644" s="61"/>
      <c r="RZC644" s="104"/>
      <c r="RZD644" s="60"/>
      <c r="RZE644" s="61"/>
      <c r="RZF644" s="104"/>
      <c r="RZG644" s="60"/>
      <c r="RZH644" s="61"/>
      <c r="RZI644" s="104"/>
      <c r="RZJ644" s="60"/>
      <c r="RZK644" s="61"/>
      <c r="RZL644" s="104"/>
      <c r="RZM644" s="60"/>
      <c r="RZN644" s="61"/>
      <c r="RZO644" s="104"/>
      <c r="RZP644" s="60"/>
      <c r="RZQ644" s="61"/>
      <c r="RZR644" s="104"/>
      <c r="RZS644" s="60"/>
      <c r="RZT644" s="61"/>
      <c r="RZU644" s="104"/>
      <c r="RZV644" s="60"/>
      <c r="RZW644" s="61"/>
      <c r="RZX644" s="104"/>
      <c r="RZY644" s="60"/>
      <c r="RZZ644" s="61"/>
      <c r="SAA644" s="104"/>
      <c r="SAB644" s="60"/>
      <c r="SAC644" s="61"/>
      <c r="SAD644" s="104"/>
      <c r="SAE644" s="60"/>
      <c r="SAF644" s="61"/>
      <c r="SAG644" s="104"/>
      <c r="SAH644" s="60"/>
      <c r="SAI644" s="61"/>
      <c r="SAJ644" s="104"/>
      <c r="SAK644" s="60"/>
      <c r="SAL644" s="61"/>
      <c r="SAM644" s="104"/>
      <c r="SAN644" s="60"/>
      <c r="SAO644" s="61"/>
      <c r="SAP644" s="104"/>
      <c r="SAQ644" s="60"/>
      <c r="SAR644" s="61"/>
      <c r="SAS644" s="104"/>
      <c r="SAT644" s="60"/>
      <c r="SAU644" s="61"/>
      <c r="SAV644" s="104"/>
      <c r="SAW644" s="60"/>
      <c r="SAX644" s="61"/>
      <c r="SAY644" s="104"/>
      <c r="SAZ644" s="60"/>
      <c r="SBA644" s="61"/>
      <c r="SBB644" s="104"/>
      <c r="SBC644" s="60"/>
      <c r="SBD644" s="61"/>
      <c r="SBE644" s="104"/>
      <c r="SBF644" s="60"/>
      <c r="SBG644" s="61"/>
      <c r="SBH644" s="104"/>
      <c r="SBI644" s="60"/>
      <c r="SBJ644" s="61"/>
      <c r="SBK644" s="104"/>
      <c r="SBL644" s="60"/>
      <c r="SBM644" s="61"/>
      <c r="SBN644" s="104"/>
      <c r="SBO644" s="60"/>
      <c r="SBP644" s="61"/>
      <c r="SBQ644" s="104"/>
      <c r="SBR644" s="60"/>
      <c r="SBS644" s="61"/>
      <c r="SBT644" s="104"/>
      <c r="SBU644" s="60"/>
      <c r="SBV644" s="61"/>
      <c r="SBW644" s="104"/>
      <c r="SBX644" s="60"/>
      <c r="SBY644" s="61"/>
      <c r="SBZ644" s="104"/>
      <c r="SCA644" s="60"/>
      <c r="SCB644" s="61"/>
      <c r="SCC644" s="104"/>
      <c r="SCD644" s="60"/>
      <c r="SCE644" s="61"/>
      <c r="SCF644" s="104"/>
      <c r="SCG644" s="60"/>
      <c r="SCH644" s="61"/>
      <c r="SCI644" s="104"/>
      <c r="SCJ644" s="60"/>
      <c r="SCK644" s="61"/>
      <c r="SCL644" s="104"/>
      <c r="SCM644" s="60"/>
      <c r="SCN644" s="61"/>
      <c r="SCO644" s="104"/>
      <c r="SCP644" s="60"/>
      <c r="SCQ644" s="61"/>
      <c r="SCR644" s="104"/>
      <c r="SCS644" s="60"/>
      <c r="SCT644" s="61"/>
      <c r="SCU644" s="104"/>
      <c r="SCV644" s="60"/>
      <c r="SCW644" s="61"/>
      <c r="SCX644" s="104"/>
      <c r="SCY644" s="60"/>
      <c r="SCZ644" s="61"/>
      <c r="SDA644" s="104"/>
      <c r="SDB644" s="60"/>
      <c r="SDC644" s="61"/>
      <c r="SDD644" s="104"/>
      <c r="SDE644" s="60"/>
      <c r="SDF644" s="61"/>
      <c r="SDG644" s="104"/>
      <c r="SDH644" s="60"/>
      <c r="SDI644" s="61"/>
      <c r="SDJ644" s="104"/>
      <c r="SDK644" s="60"/>
      <c r="SDL644" s="61"/>
      <c r="SDM644" s="104"/>
      <c r="SDN644" s="60"/>
      <c r="SDO644" s="61"/>
      <c r="SDP644" s="104"/>
      <c r="SDQ644" s="60"/>
      <c r="SDR644" s="61"/>
      <c r="SDS644" s="104"/>
      <c r="SDT644" s="60"/>
      <c r="SDU644" s="61"/>
      <c r="SDV644" s="104"/>
      <c r="SDW644" s="60"/>
      <c r="SDX644" s="61"/>
      <c r="SDY644" s="104"/>
      <c r="SDZ644" s="60"/>
      <c r="SEA644" s="61"/>
      <c r="SEB644" s="104"/>
      <c r="SEC644" s="60"/>
      <c r="SED644" s="61"/>
      <c r="SEE644" s="104"/>
      <c r="SEF644" s="60"/>
      <c r="SEG644" s="61"/>
      <c r="SEH644" s="104"/>
      <c r="SEI644" s="60"/>
      <c r="SEJ644" s="61"/>
      <c r="SEK644" s="104"/>
      <c r="SEL644" s="60"/>
      <c r="SEM644" s="61"/>
      <c r="SEN644" s="104"/>
      <c r="SEO644" s="60"/>
      <c r="SEP644" s="61"/>
      <c r="SEQ644" s="104"/>
      <c r="SER644" s="60"/>
      <c r="SES644" s="61"/>
      <c r="SET644" s="104"/>
      <c r="SEU644" s="60"/>
      <c r="SEV644" s="61"/>
      <c r="SEW644" s="104"/>
      <c r="SEX644" s="60"/>
      <c r="SEY644" s="61"/>
      <c r="SEZ644" s="104"/>
      <c r="SFA644" s="60"/>
      <c r="SFB644" s="61"/>
      <c r="SFC644" s="104"/>
      <c r="SFD644" s="60"/>
      <c r="SFE644" s="61"/>
      <c r="SFF644" s="104"/>
      <c r="SFG644" s="60"/>
      <c r="SFH644" s="61"/>
      <c r="SFI644" s="104"/>
      <c r="SFJ644" s="60"/>
      <c r="SFK644" s="61"/>
      <c r="SFL644" s="104"/>
      <c r="SFM644" s="60"/>
      <c r="SFN644" s="61"/>
      <c r="SFO644" s="104"/>
      <c r="SFP644" s="60"/>
      <c r="SFQ644" s="61"/>
      <c r="SFR644" s="104"/>
      <c r="SFS644" s="60"/>
      <c r="SFT644" s="61"/>
      <c r="SFU644" s="104"/>
      <c r="SFV644" s="60"/>
      <c r="SFW644" s="61"/>
      <c r="SFX644" s="104"/>
      <c r="SFY644" s="60"/>
      <c r="SFZ644" s="61"/>
      <c r="SGA644" s="104"/>
      <c r="SGB644" s="60"/>
      <c r="SGC644" s="61"/>
      <c r="SGD644" s="104"/>
      <c r="SGE644" s="60"/>
      <c r="SGF644" s="61"/>
      <c r="SGG644" s="104"/>
      <c r="SGH644" s="60"/>
      <c r="SGI644" s="61"/>
      <c r="SGJ644" s="104"/>
      <c r="SGK644" s="60"/>
      <c r="SGL644" s="61"/>
      <c r="SGM644" s="104"/>
      <c r="SGN644" s="60"/>
      <c r="SGO644" s="61"/>
      <c r="SGP644" s="104"/>
      <c r="SGQ644" s="60"/>
      <c r="SGR644" s="61"/>
      <c r="SGS644" s="104"/>
      <c r="SGT644" s="60"/>
      <c r="SGU644" s="61"/>
      <c r="SGV644" s="104"/>
      <c r="SGW644" s="60"/>
      <c r="SGX644" s="61"/>
      <c r="SGY644" s="104"/>
      <c r="SGZ644" s="60"/>
      <c r="SHA644" s="61"/>
      <c r="SHB644" s="104"/>
      <c r="SHC644" s="60"/>
      <c r="SHD644" s="61"/>
      <c r="SHE644" s="104"/>
      <c r="SHF644" s="60"/>
      <c r="SHG644" s="61"/>
      <c r="SHH644" s="104"/>
      <c r="SHI644" s="60"/>
      <c r="SHJ644" s="61"/>
      <c r="SHK644" s="104"/>
      <c r="SHL644" s="60"/>
      <c r="SHM644" s="61"/>
      <c r="SHN644" s="104"/>
      <c r="SHO644" s="60"/>
      <c r="SHP644" s="61"/>
      <c r="SHQ644" s="104"/>
      <c r="SHR644" s="60"/>
      <c r="SHS644" s="61"/>
      <c r="SHT644" s="104"/>
      <c r="SHU644" s="60"/>
      <c r="SHV644" s="61"/>
      <c r="SHW644" s="104"/>
      <c r="SHX644" s="60"/>
      <c r="SHY644" s="61"/>
      <c r="SHZ644" s="104"/>
      <c r="SIA644" s="60"/>
      <c r="SIB644" s="61"/>
      <c r="SIC644" s="104"/>
      <c r="SID644" s="60"/>
      <c r="SIE644" s="61"/>
      <c r="SIF644" s="104"/>
      <c r="SIG644" s="60"/>
      <c r="SIH644" s="61"/>
      <c r="SII644" s="104"/>
      <c r="SIJ644" s="60"/>
      <c r="SIK644" s="61"/>
      <c r="SIL644" s="104"/>
      <c r="SIM644" s="60"/>
      <c r="SIN644" s="61"/>
      <c r="SIO644" s="104"/>
      <c r="SIP644" s="60"/>
      <c r="SIQ644" s="61"/>
      <c r="SIR644" s="104"/>
      <c r="SIS644" s="60"/>
      <c r="SIT644" s="61"/>
      <c r="SIU644" s="104"/>
      <c r="SIV644" s="60"/>
      <c r="SIW644" s="61"/>
      <c r="SIX644" s="104"/>
      <c r="SIY644" s="60"/>
      <c r="SIZ644" s="61"/>
      <c r="SJA644" s="104"/>
      <c r="SJB644" s="60"/>
      <c r="SJC644" s="61"/>
      <c r="SJD644" s="104"/>
      <c r="SJE644" s="60"/>
      <c r="SJF644" s="61"/>
      <c r="SJG644" s="104"/>
      <c r="SJH644" s="60"/>
      <c r="SJI644" s="61"/>
      <c r="SJJ644" s="104"/>
      <c r="SJK644" s="60"/>
      <c r="SJL644" s="61"/>
      <c r="SJM644" s="104"/>
      <c r="SJN644" s="60"/>
      <c r="SJO644" s="61"/>
      <c r="SJP644" s="104"/>
      <c r="SJQ644" s="60"/>
      <c r="SJR644" s="61"/>
      <c r="SJS644" s="104"/>
      <c r="SJT644" s="60"/>
      <c r="SJU644" s="61"/>
      <c r="SJV644" s="104"/>
      <c r="SJW644" s="60"/>
      <c r="SJX644" s="61"/>
      <c r="SJY644" s="104"/>
      <c r="SJZ644" s="60"/>
      <c r="SKA644" s="61"/>
      <c r="SKB644" s="104"/>
      <c r="SKC644" s="60"/>
      <c r="SKD644" s="61"/>
      <c r="SKE644" s="104"/>
      <c r="SKF644" s="60"/>
      <c r="SKG644" s="61"/>
      <c r="SKH644" s="104"/>
      <c r="SKI644" s="60"/>
      <c r="SKJ644" s="61"/>
      <c r="SKK644" s="104"/>
      <c r="SKL644" s="60"/>
      <c r="SKM644" s="61"/>
      <c r="SKN644" s="104"/>
      <c r="SKO644" s="60"/>
      <c r="SKP644" s="61"/>
      <c r="SKQ644" s="104"/>
      <c r="SKR644" s="60"/>
      <c r="SKS644" s="61"/>
      <c r="SKT644" s="104"/>
      <c r="SKU644" s="60"/>
      <c r="SKV644" s="61"/>
      <c r="SKW644" s="104"/>
      <c r="SKX644" s="60"/>
      <c r="SKY644" s="61"/>
      <c r="SKZ644" s="104"/>
      <c r="SLA644" s="60"/>
      <c r="SLB644" s="61"/>
      <c r="SLC644" s="104"/>
      <c r="SLD644" s="60"/>
      <c r="SLE644" s="61"/>
      <c r="SLF644" s="104"/>
      <c r="SLG644" s="60"/>
      <c r="SLH644" s="61"/>
      <c r="SLI644" s="104"/>
      <c r="SLJ644" s="60"/>
      <c r="SLK644" s="61"/>
      <c r="SLL644" s="104"/>
      <c r="SLM644" s="60"/>
      <c r="SLN644" s="61"/>
      <c r="SLO644" s="104"/>
      <c r="SLP644" s="60"/>
      <c r="SLQ644" s="61"/>
      <c r="SLR644" s="104"/>
      <c r="SLS644" s="60"/>
      <c r="SLT644" s="61"/>
      <c r="SLU644" s="104"/>
      <c r="SLV644" s="60"/>
      <c r="SLW644" s="61"/>
      <c r="SLX644" s="104"/>
      <c r="SLY644" s="60"/>
      <c r="SLZ644" s="61"/>
      <c r="SMA644" s="104"/>
      <c r="SMB644" s="60"/>
      <c r="SMC644" s="61"/>
      <c r="SMD644" s="104"/>
      <c r="SME644" s="60"/>
      <c r="SMF644" s="61"/>
      <c r="SMG644" s="104"/>
      <c r="SMH644" s="60"/>
      <c r="SMI644" s="61"/>
      <c r="SMJ644" s="104"/>
      <c r="SMK644" s="60"/>
      <c r="SML644" s="61"/>
      <c r="SMM644" s="104"/>
      <c r="SMN644" s="60"/>
      <c r="SMO644" s="61"/>
      <c r="SMP644" s="104"/>
      <c r="SMQ644" s="60"/>
      <c r="SMR644" s="61"/>
      <c r="SMS644" s="104"/>
      <c r="SMT644" s="60"/>
      <c r="SMU644" s="61"/>
      <c r="SMV644" s="104"/>
      <c r="SMW644" s="60"/>
      <c r="SMX644" s="61"/>
      <c r="SMY644" s="104"/>
      <c r="SMZ644" s="60"/>
      <c r="SNA644" s="61"/>
      <c r="SNB644" s="104"/>
      <c r="SNC644" s="60"/>
      <c r="SND644" s="61"/>
      <c r="SNE644" s="104"/>
      <c r="SNF644" s="60"/>
      <c r="SNG644" s="61"/>
      <c r="SNH644" s="104"/>
      <c r="SNI644" s="60"/>
      <c r="SNJ644" s="61"/>
      <c r="SNK644" s="104"/>
      <c r="SNL644" s="60"/>
      <c r="SNM644" s="61"/>
      <c r="SNN644" s="104"/>
      <c r="SNO644" s="60"/>
      <c r="SNP644" s="61"/>
      <c r="SNQ644" s="104"/>
      <c r="SNR644" s="60"/>
      <c r="SNS644" s="61"/>
      <c r="SNT644" s="104"/>
      <c r="SNU644" s="60"/>
      <c r="SNV644" s="61"/>
      <c r="SNW644" s="104"/>
      <c r="SNX644" s="60"/>
      <c r="SNY644" s="61"/>
      <c r="SNZ644" s="104"/>
      <c r="SOA644" s="60"/>
      <c r="SOB644" s="61"/>
      <c r="SOC644" s="104"/>
      <c r="SOD644" s="60"/>
      <c r="SOE644" s="61"/>
      <c r="SOF644" s="104"/>
      <c r="SOG644" s="60"/>
      <c r="SOH644" s="61"/>
      <c r="SOI644" s="104"/>
      <c r="SOJ644" s="60"/>
      <c r="SOK644" s="61"/>
      <c r="SOL644" s="104"/>
      <c r="SOM644" s="60"/>
      <c r="SON644" s="61"/>
      <c r="SOO644" s="104"/>
      <c r="SOP644" s="60"/>
      <c r="SOQ644" s="61"/>
      <c r="SOR644" s="104"/>
      <c r="SOS644" s="60"/>
      <c r="SOT644" s="61"/>
      <c r="SOU644" s="104"/>
      <c r="SOV644" s="60"/>
      <c r="SOW644" s="61"/>
      <c r="SOX644" s="104"/>
      <c r="SOY644" s="60"/>
      <c r="SOZ644" s="61"/>
      <c r="SPA644" s="104"/>
      <c r="SPB644" s="60"/>
      <c r="SPC644" s="61"/>
      <c r="SPD644" s="104"/>
      <c r="SPE644" s="60"/>
      <c r="SPF644" s="61"/>
      <c r="SPG644" s="104"/>
      <c r="SPH644" s="60"/>
      <c r="SPI644" s="61"/>
      <c r="SPJ644" s="104"/>
      <c r="SPK644" s="60"/>
      <c r="SPL644" s="61"/>
      <c r="SPM644" s="104"/>
      <c r="SPN644" s="60"/>
      <c r="SPO644" s="61"/>
      <c r="SPP644" s="104"/>
      <c r="SPQ644" s="60"/>
      <c r="SPR644" s="61"/>
      <c r="SPS644" s="104"/>
      <c r="SPT644" s="60"/>
      <c r="SPU644" s="61"/>
      <c r="SPV644" s="104"/>
      <c r="SPW644" s="60"/>
      <c r="SPX644" s="61"/>
      <c r="SPY644" s="104"/>
      <c r="SPZ644" s="60"/>
      <c r="SQA644" s="61"/>
      <c r="SQB644" s="104"/>
      <c r="SQC644" s="60"/>
      <c r="SQD644" s="61"/>
      <c r="SQE644" s="104"/>
      <c r="SQF644" s="60"/>
      <c r="SQG644" s="61"/>
      <c r="SQH644" s="104"/>
      <c r="SQI644" s="60"/>
      <c r="SQJ644" s="61"/>
      <c r="SQK644" s="104"/>
      <c r="SQL644" s="60"/>
      <c r="SQM644" s="61"/>
      <c r="SQN644" s="104"/>
      <c r="SQO644" s="60"/>
      <c r="SQP644" s="61"/>
      <c r="SQQ644" s="104"/>
      <c r="SQR644" s="60"/>
      <c r="SQS644" s="61"/>
      <c r="SQT644" s="104"/>
      <c r="SQU644" s="60"/>
      <c r="SQV644" s="61"/>
      <c r="SQW644" s="104"/>
      <c r="SQX644" s="60"/>
      <c r="SQY644" s="61"/>
      <c r="SQZ644" s="104"/>
      <c r="SRA644" s="60"/>
      <c r="SRB644" s="61"/>
      <c r="SRC644" s="104"/>
      <c r="SRD644" s="60"/>
      <c r="SRE644" s="61"/>
      <c r="SRF644" s="104"/>
      <c r="SRG644" s="60"/>
      <c r="SRH644" s="61"/>
      <c r="SRI644" s="104"/>
      <c r="SRJ644" s="60"/>
      <c r="SRK644" s="61"/>
      <c r="SRL644" s="104"/>
      <c r="SRM644" s="60"/>
      <c r="SRN644" s="61"/>
      <c r="SRO644" s="104"/>
      <c r="SRP644" s="60"/>
      <c r="SRQ644" s="61"/>
      <c r="SRR644" s="104"/>
      <c r="SRS644" s="60"/>
      <c r="SRT644" s="61"/>
      <c r="SRU644" s="104"/>
      <c r="SRV644" s="60"/>
      <c r="SRW644" s="61"/>
      <c r="SRX644" s="104"/>
      <c r="SRY644" s="60"/>
      <c r="SRZ644" s="61"/>
      <c r="SSA644" s="104"/>
      <c r="SSB644" s="60"/>
      <c r="SSC644" s="61"/>
      <c r="SSD644" s="104"/>
      <c r="SSE644" s="60"/>
      <c r="SSF644" s="61"/>
      <c r="SSG644" s="104"/>
      <c r="SSH644" s="60"/>
      <c r="SSI644" s="61"/>
      <c r="SSJ644" s="104"/>
      <c r="SSK644" s="60"/>
      <c r="SSL644" s="61"/>
      <c r="SSM644" s="104"/>
      <c r="SSN644" s="60"/>
      <c r="SSO644" s="61"/>
      <c r="SSP644" s="104"/>
      <c r="SSQ644" s="60"/>
      <c r="SSR644" s="61"/>
      <c r="SSS644" s="104"/>
      <c r="SST644" s="60"/>
      <c r="SSU644" s="61"/>
      <c r="SSV644" s="104"/>
      <c r="SSW644" s="60"/>
      <c r="SSX644" s="61"/>
      <c r="SSY644" s="104"/>
      <c r="SSZ644" s="60"/>
      <c r="STA644" s="61"/>
      <c r="STB644" s="104"/>
      <c r="STC644" s="60"/>
      <c r="STD644" s="61"/>
      <c r="STE644" s="104"/>
      <c r="STF644" s="60"/>
      <c r="STG644" s="61"/>
      <c r="STH644" s="104"/>
      <c r="STI644" s="60"/>
      <c r="STJ644" s="61"/>
      <c r="STK644" s="104"/>
      <c r="STL644" s="60"/>
      <c r="STM644" s="61"/>
      <c r="STN644" s="104"/>
      <c r="STO644" s="60"/>
      <c r="STP644" s="61"/>
      <c r="STQ644" s="104"/>
      <c r="STR644" s="60"/>
      <c r="STS644" s="61"/>
      <c r="STT644" s="104"/>
      <c r="STU644" s="60"/>
      <c r="STV644" s="61"/>
      <c r="STW644" s="104"/>
      <c r="STX644" s="60"/>
      <c r="STY644" s="61"/>
      <c r="STZ644" s="104"/>
      <c r="SUA644" s="60"/>
      <c r="SUB644" s="61"/>
      <c r="SUC644" s="104"/>
      <c r="SUD644" s="60"/>
      <c r="SUE644" s="61"/>
      <c r="SUF644" s="104"/>
      <c r="SUG644" s="60"/>
      <c r="SUH644" s="61"/>
      <c r="SUI644" s="104"/>
      <c r="SUJ644" s="60"/>
      <c r="SUK644" s="61"/>
      <c r="SUL644" s="104"/>
      <c r="SUM644" s="60"/>
      <c r="SUN644" s="61"/>
      <c r="SUO644" s="104"/>
      <c r="SUP644" s="60"/>
      <c r="SUQ644" s="61"/>
      <c r="SUR644" s="104"/>
      <c r="SUS644" s="60"/>
      <c r="SUT644" s="61"/>
      <c r="SUU644" s="104"/>
      <c r="SUV644" s="60"/>
      <c r="SUW644" s="61"/>
      <c r="SUX644" s="104"/>
      <c r="SUY644" s="60"/>
      <c r="SUZ644" s="61"/>
      <c r="SVA644" s="104"/>
      <c r="SVB644" s="60"/>
      <c r="SVC644" s="61"/>
      <c r="SVD644" s="104"/>
      <c r="SVE644" s="60"/>
      <c r="SVF644" s="61"/>
      <c r="SVG644" s="104"/>
      <c r="SVH644" s="60"/>
      <c r="SVI644" s="61"/>
      <c r="SVJ644" s="104"/>
      <c r="SVK644" s="60"/>
      <c r="SVL644" s="61"/>
      <c r="SVM644" s="104"/>
      <c r="SVN644" s="60"/>
      <c r="SVO644" s="61"/>
      <c r="SVP644" s="104"/>
      <c r="SVQ644" s="60"/>
      <c r="SVR644" s="61"/>
      <c r="SVS644" s="104"/>
      <c r="SVT644" s="60"/>
      <c r="SVU644" s="61"/>
      <c r="SVV644" s="104"/>
      <c r="SVW644" s="60"/>
      <c r="SVX644" s="61"/>
      <c r="SVY644" s="104"/>
      <c r="SVZ644" s="60"/>
      <c r="SWA644" s="61"/>
      <c r="SWB644" s="104"/>
      <c r="SWC644" s="60"/>
      <c r="SWD644" s="61"/>
      <c r="SWE644" s="104"/>
      <c r="SWF644" s="60"/>
      <c r="SWG644" s="61"/>
      <c r="SWH644" s="104"/>
      <c r="SWI644" s="60"/>
      <c r="SWJ644" s="61"/>
      <c r="SWK644" s="104"/>
      <c r="SWL644" s="60"/>
      <c r="SWM644" s="61"/>
      <c r="SWN644" s="104"/>
      <c r="SWO644" s="60"/>
      <c r="SWP644" s="61"/>
      <c r="SWQ644" s="104"/>
      <c r="SWR644" s="60"/>
      <c r="SWS644" s="61"/>
      <c r="SWT644" s="104"/>
      <c r="SWU644" s="60"/>
      <c r="SWV644" s="61"/>
      <c r="SWW644" s="104"/>
      <c r="SWX644" s="60"/>
      <c r="SWY644" s="61"/>
      <c r="SWZ644" s="104"/>
      <c r="SXA644" s="60"/>
      <c r="SXB644" s="61"/>
      <c r="SXC644" s="104"/>
      <c r="SXD644" s="60"/>
      <c r="SXE644" s="61"/>
      <c r="SXF644" s="104"/>
      <c r="SXG644" s="60"/>
      <c r="SXH644" s="61"/>
      <c r="SXI644" s="104"/>
      <c r="SXJ644" s="60"/>
      <c r="SXK644" s="61"/>
      <c r="SXL644" s="104"/>
      <c r="SXM644" s="60"/>
      <c r="SXN644" s="61"/>
      <c r="SXO644" s="104"/>
      <c r="SXP644" s="60"/>
      <c r="SXQ644" s="61"/>
      <c r="SXR644" s="104"/>
      <c r="SXS644" s="60"/>
      <c r="SXT644" s="61"/>
      <c r="SXU644" s="104"/>
      <c r="SXV644" s="60"/>
      <c r="SXW644" s="61"/>
      <c r="SXX644" s="104"/>
      <c r="SXY644" s="60"/>
      <c r="SXZ644" s="61"/>
      <c r="SYA644" s="104"/>
      <c r="SYB644" s="60"/>
      <c r="SYC644" s="61"/>
      <c r="SYD644" s="104"/>
      <c r="SYE644" s="60"/>
      <c r="SYF644" s="61"/>
      <c r="SYG644" s="104"/>
      <c r="SYH644" s="60"/>
      <c r="SYI644" s="61"/>
      <c r="SYJ644" s="104"/>
      <c r="SYK644" s="60"/>
      <c r="SYL644" s="61"/>
      <c r="SYM644" s="104"/>
      <c r="SYN644" s="60"/>
      <c r="SYO644" s="61"/>
      <c r="SYP644" s="104"/>
      <c r="SYQ644" s="60"/>
      <c r="SYR644" s="61"/>
      <c r="SYS644" s="104"/>
      <c r="SYT644" s="60"/>
      <c r="SYU644" s="61"/>
      <c r="SYV644" s="104"/>
      <c r="SYW644" s="60"/>
      <c r="SYX644" s="61"/>
      <c r="SYY644" s="104"/>
      <c r="SYZ644" s="60"/>
      <c r="SZA644" s="61"/>
      <c r="SZB644" s="104"/>
      <c r="SZC644" s="60"/>
      <c r="SZD644" s="61"/>
      <c r="SZE644" s="104"/>
      <c r="SZF644" s="60"/>
      <c r="SZG644" s="61"/>
      <c r="SZH644" s="104"/>
      <c r="SZI644" s="60"/>
      <c r="SZJ644" s="61"/>
      <c r="SZK644" s="104"/>
      <c r="SZL644" s="60"/>
      <c r="SZM644" s="61"/>
      <c r="SZN644" s="104"/>
      <c r="SZO644" s="60"/>
      <c r="SZP644" s="61"/>
      <c r="SZQ644" s="104"/>
      <c r="SZR644" s="60"/>
      <c r="SZS644" s="61"/>
      <c r="SZT644" s="104"/>
      <c r="SZU644" s="60"/>
      <c r="SZV644" s="61"/>
      <c r="SZW644" s="104"/>
      <c r="SZX644" s="60"/>
      <c r="SZY644" s="61"/>
      <c r="SZZ644" s="104"/>
      <c r="TAA644" s="60"/>
      <c r="TAB644" s="61"/>
      <c r="TAC644" s="104"/>
      <c r="TAD644" s="60"/>
      <c r="TAE644" s="61"/>
      <c r="TAF644" s="104"/>
      <c r="TAG644" s="60"/>
      <c r="TAH644" s="61"/>
      <c r="TAI644" s="104"/>
      <c r="TAJ644" s="60"/>
      <c r="TAK644" s="61"/>
      <c r="TAL644" s="104"/>
      <c r="TAM644" s="60"/>
      <c r="TAN644" s="61"/>
      <c r="TAO644" s="104"/>
      <c r="TAP644" s="60"/>
      <c r="TAQ644" s="61"/>
      <c r="TAR644" s="104"/>
      <c r="TAS644" s="60"/>
      <c r="TAT644" s="61"/>
      <c r="TAU644" s="104"/>
      <c r="TAV644" s="60"/>
      <c r="TAW644" s="61"/>
      <c r="TAX644" s="104"/>
      <c r="TAY644" s="60"/>
      <c r="TAZ644" s="61"/>
      <c r="TBA644" s="104"/>
      <c r="TBB644" s="60"/>
      <c r="TBC644" s="61"/>
      <c r="TBD644" s="104"/>
      <c r="TBE644" s="60"/>
      <c r="TBF644" s="61"/>
      <c r="TBG644" s="104"/>
      <c r="TBH644" s="60"/>
      <c r="TBI644" s="61"/>
      <c r="TBJ644" s="104"/>
      <c r="TBK644" s="60"/>
      <c r="TBL644" s="61"/>
      <c r="TBM644" s="104"/>
      <c r="TBN644" s="60"/>
      <c r="TBO644" s="61"/>
      <c r="TBP644" s="104"/>
      <c r="TBQ644" s="60"/>
      <c r="TBR644" s="61"/>
      <c r="TBS644" s="104"/>
      <c r="TBT644" s="60"/>
      <c r="TBU644" s="61"/>
      <c r="TBV644" s="104"/>
      <c r="TBW644" s="60"/>
      <c r="TBX644" s="61"/>
      <c r="TBY644" s="104"/>
      <c r="TBZ644" s="60"/>
      <c r="TCA644" s="61"/>
      <c r="TCB644" s="104"/>
      <c r="TCC644" s="60"/>
      <c r="TCD644" s="61"/>
      <c r="TCE644" s="104"/>
      <c r="TCF644" s="60"/>
      <c r="TCG644" s="61"/>
      <c r="TCH644" s="104"/>
      <c r="TCI644" s="60"/>
      <c r="TCJ644" s="61"/>
      <c r="TCK644" s="104"/>
      <c r="TCL644" s="60"/>
      <c r="TCM644" s="61"/>
      <c r="TCN644" s="104"/>
      <c r="TCO644" s="60"/>
      <c r="TCP644" s="61"/>
      <c r="TCQ644" s="104"/>
      <c r="TCR644" s="60"/>
      <c r="TCS644" s="61"/>
      <c r="TCT644" s="104"/>
      <c r="TCU644" s="60"/>
      <c r="TCV644" s="61"/>
      <c r="TCW644" s="104"/>
      <c r="TCX644" s="60"/>
      <c r="TCY644" s="61"/>
      <c r="TCZ644" s="104"/>
      <c r="TDA644" s="60"/>
      <c r="TDB644" s="61"/>
      <c r="TDC644" s="104"/>
      <c r="TDD644" s="60"/>
      <c r="TDE644" s="61"/>
      <c r="TDF644" s="104"/>
      <c r="TDG644" s="60"/>
      <c r="TDH644" s="61"/>
      <c r="TDI644" s="104"/>
      <c r="TDJ644" s="60"/>
      <c r="TDK644" s="61"/>
      <c r="TDL644" s="104"/>
      <c r="TDM644" s="60"/>
      <c r="TDN644" s="61"/>
      <c r="TDO644" s="104"/>
      <c r="TDP644" s="60"/>
      <c r="TDQ644" s="61"/>
      <c r="TDR644" s="104"/>
      <c r="TDS644" s="60"/>
      <c r="TDT644" s="61"/>
      <c r="TDU644" s="104"/>
      <c r="TDV644" s="60"/>
      <c r="TDW644" s="61"/>
      <c r="TDX644" s="104"/>
      <c r="TDY644" s="60"/>
      <c r="TDZ644" s="61"/>
      <c r="TEA644" s="104"/>
      <c r="TEB644" s="60"/>
      <c r="TEC644" s="61"/>
      <c r="TED644" s="104"/>
      <c r="TEE644" s="60"/>
      <c r="TEF644" s="61"/>
      <c r="TEG644" s="104"/>
      <c r="TEH644" s="60"/>
      <c r="TEI644" s="61"/>
      <c r="TEJ644" s="104"/>
      <c r="TEK644" s="60"/>
      <c r="TEL644" s="61"/>
      <c r="TEM644" s="104"/>
      <c r="TEN644" s="60"/>
      <c r="TEO644" s="61"/>
      <c r="TEP644" s="104"/>
      <c r="TEQ644" s="60"/>
      <c r="TER644" s="61"/>
      <c r="TES644" s="104"/>
      <c r="TET644" s="60"/>
      <c r="TEU644" s="61"/>
      <c r="TEV644" s="104"/>
      <c r="TEW644" s="60"/>
      <c r="TEX644" s="61"/>
      <c r="TEY644" s="104"/>
      <c r="TEZ644" s="60"/>
      <c r="TFA644" s="61"/>
      <c r="TFB644" s="104"/>
      <c r="TFC644" s="60"/>
      <c r="TFD644" s="61"/>
      <c r="TFE644" s="104"/>
      <c r="TFF644" s="60"/>
      <c r="TFG644" s="61"/>
      <c r="TFH644" s="104"/>
      <c r="TFI644" s="60"/>
      <c r="TFJ644" s="61"/>
      <c r="TFK644" s="104"/>
      <c r="TFL644" s="60"/>
      <c r="TFM644" s="61"/>
      <c r="TFN644" s="104"/>
      <c r="TFO644" s="60"/>
      <c r="TFP644" s="61"/>
      <c r="TFQ644" s="104"/>
      <c r="TFR644" s="60"/>
      <c r="TFS644" s="61"/>
      <c r="TFT644" s="104"/>
      <c r="TFU644" s="60"/>
      <c r="TFV644" s="61"/>
      <c r="TFW644" s="104"/>
      <c r="TFX644" s="60"/>
      <c r="TFY644" s="61"/>
      <c r="TFZ644" s="104"/>
      <c r="TGA644" s="60"/>
      <c r="TGB644" s="61"/>
      <c r="TGC644" s="104"/>
      <c r="TGD644" s="60"/>
      <c r="TGE644" s="61"/>
      <c r="TGF644" s="104"/>
      <c r="TGG644" s="60"/>
      <c r="TGH644" s="61"/>
      <c r="TGI644" s="104"/>
      <c r="TGJ644" s="60"/>
      <c r="TGK644" s="61"/>
      <c r="TGL644" s="104"/>
      <c r="TGM644" s="60"/>
      <c r="TGN644" s="61"/>
      <c r="TGO644" s="104"/>
      <c r="TGP644" s="60"/>
      <c r="TGQ644" s="61"/>
      <c r="TGR644" s="104"/>
      <c r="TGS644" s="60"/>
      <c r="TGT644" s="61"/>
      <c r="TGU644" s="104"/>
      <c r="TGV644" s="60"/>
      <c r="TGW644" s="61"/>
      <c r="TGX644" s="104"/>
      <c r="TGY644" s="60"/>
      <c r="TGZ644" s="61"/>
      <c r="THA644" s="104"/>
      <c r="THB644" s="60"/>
      <c r="THC644" s="61"/>
      <c r="THD644" s="104"/>
      <c r="THE644" s="60"/>
      <c r="THF644" s="61"/>
      <c r="THG644" s="104"/>
      <c r="THH644" s="60"/>
      <c r="THI644" s="61"/>
      <c r="THJ644" s="104"/>
      <c r="THK644" s="60"/>
      <c r="THL644" s="61"/>
      <c r="THM644" s="104"/>
      <c r="THN644" s="60"/>
      <c r="THO644" s="61"/>
      <c r="THP644" s="104"/>
      <c r="THQ644" s="60"/>
      <c r="THR644" s="61"/>
      <c r="THS644" s="104"/>
      <c r="THT644" s="60"/>
      <c r="THU644" s="61"/>
      <c r="THV644" s="104"/>
      <c r="THW644" s="60"/>
      <c r="THX644" s="61"/>
      <c r="THY644" s="104"/>
      <c r="THZ644" s="60"/>
      <c r="TIA644" s="61"/>
      <c r="TIB644" s="104"/>
      <c r="TIC644" s="60"/>
      <c r="TID644" s="61"/>
      <c r="TIE644" s="104"/>
      <c r="TIF644" s="60"/>
      <c r="TIG644" s="61"/>
      <c r="TIH644" s="104"/>
      <c r="TII644" s="60"/>
      <c r="TIJ644" s="61"/>
      <c r="TIK644" s="104"/>
      <c r="TIL644" s="60"/>
      <c r="TIM644" s="61"/>
      <c r="TIN644" s="104"/>
      <c r="TIO644" s="60"/>
      <c r="TIP644" s="61"/>
      <c r="TIQ644" s="104"/>
      <c r="TIR644" s="60"/>
      <c r="TIS644" s="61"/>
      <c r="TIT644" s="104"/>
      <c r="TIU644" s="60"/>
      <c r="TIV644" s="61"/>
      <c r="TIW644" s="104"/>
      <c r="TIX644" s="60"/>
      <c r="TIY644" s="61"/>
      <c r="TIZ644" s="104"/>
      <c r="TJA644" s="60"/>
      <c r="TJB644" s="61"/>
      <c r="TJC644" s="104"/>
      <c r="TJD644" s="60"/>
      <c r="TJE644" s="61"/>
      <c r="TJF644" s="104"/>
      <c r="TJG644" s="60"/>
      <c r="TJH644" s="61"/>
      <c r="TJI644" s="104"/>
      <c r="TJJ644" s="60"/>
      <c r="TJK644" s="61"/>
      <c r="TJL644" s="104"/>
      <c r="TJM644" s="60"/>
      <c r="TJN644" s="61"/>
      <c r="TJO644" s="104"/>
      <c r="TJP644" s="60"/>
      <c r="TJQ644" s="61"/>
      <c r="TJR644" s="104"/>
      <c r="TJS644" s="60"/>
      <c r="TJT644" s="61"/>
      <c r="TJU644" s="104"/>
      <c r="TJV644" s="60"/>
      <c r="TJW644" s="61"/>
      <c r="TJX644" s="104"/>
      <c r="TJY644" s="60"/>
      <c r="TJZ644" s="61"/>
      <c r="TKA644" s="104"/>
      <c r="TKB644" s="60"/>
      <c r="TKC644" s="61"/>
      <c r="TKD644" s="104"/>
      <c r="TKE644" s="60"/>
      <c r="TKF644" s="61"/>
      <c r="TKG644" s="104"/>
      <c r="TKH644" s="60"/>
      <c r="TKI644" s="61"/>
      <c r="TKJ644" s="104"/>
      <c r="TKK644" s="60"/>
      <c r="TKL644" s="61"/>
      <c r="TKM644" s="104"/>
      <c r="TKN644" s="60"/>
      <c r="TKO644" s="61"/>
      <c r="TKP644" s="104"/>
      <c r="TKQ644" s="60"/>
      <c r="TKR644" s="61"/>
      <c r="TKS644" s="104"/>
      <c r="TKT644" s="60"/>
      <c r="TKU644" s="61"/>
      <c r="TKV644" s="104"/>
      <c r="TKW644" s="60"/>
      <c r="TKX644" s="61"/>
      <c r="TKY644" s="104"/>
      <c r="TKZ644" s="60"/>
      <c r="TLA644" s="61"/>
      <c r="TLB644" s="104"/>
      <c r="TLC644" s="60"/>
      <c r="TLD644" s="61"/>
      <c r="TLE644" s="104"/>
      <c r="TLF644" s="60"/>
      <c r="TLG644" s="61"/>
      <c r="TLH644" s="104"/>
      <c r="TLI644" s="60"/>
      <c r="TLJ644" s="61"/>
      <c r="TLK644" s="104"/>
      <c r="TLL644" s="60"/>
      <c r="TLM644" s="61"/>
      <c r="TLN644" s="104"/>
      <c r="TLO644" s="60"/>
      <c r="TLP644" s="61"/>
      <c r="TLQ644" s="104"/>
      <c r="TLR644" s="60"/>
      <c r="TLS644" s="61"/>
      <c r="TLT644" s="104"/>
      <c r="TLU644" s="60"/>
      <c r="TLV644" s="61"/>
      <c r="TLW644" s="104"/>
      <c r="TLX644" s="60"/>
      <c r="TLY644" s="61"/>
      <c r="TLZ644" s="104"/>
      <c r="TMA644" s="60"/>
      <c r="TMB644" s="61"/>
      <c r="TMC644" s="104"/>
      <c r="TMD644" s="60"/>
      <c r="TME644" s="61"/>
      <c r="TMF644" s="104"/>
      <c r="TMG644" s="60"/>
      <c r="TMH644" s="61"/>
      <c r="TMI644" s="104"/>
      <c r="TMJ644" s="60"/>
      <c r="TMK644" s="61"/>
      <c r="TML644" s="104"/>
      <c r="TMM644" s="60"/>
      <c r="TMN644" s="61"/>
      <c r="TMO644" s="104"/>
      <c r="TMP644" s="60"/>
      <c r="TMQ644" s="61"/>
      <c r="TMR644" s="104"/>
      <c r="TMS644" s="60"/>
      <c r="TMT644" s="61"/>
      <c r="TMU644" s="104"/>
      <c r="TMV644" s="60"/>
      <c r="TMW644" s="61"/>
      <c r="TMX644" s="104"/>
      <c r="TMY644" s="60"/>
      <c r="TMZ644" s="61"/>
      <c r="TNA644" s="104"/>
      <c r="TNB644" s="60"/>
      <c r="TNC644" s="61"/>
      <c r="TND644" s="104"/>
      <c r="TNE644" s="60"/>
      <c r="TNF644" s="61"/>
      <c r="TNG644" s="104"/>
      <c r="TNH644" s="60"/>
      <c r="TNI644" s="61"/>
      <c r="TNJ644" s="104"/>
      <c r="TNK644" s="60"/>
      <c r="TNL644" s="61"/>
      <c r="TNM644" s="104"/>
      <c r="TNN644" s="60"/>
      <c r="TNO644" s="61"/>
      <c r="TNP644" s="104"/>
      <c r="TNQ644" s="60"/>
      <c r="TNR644" s="61"/>
      <c r="TNS644" s="104"/>
      <c r="TNT644" s="60"/>
      <c r="TNU644" s="61"/>
      <c r="TNV644" s="104"/>
      <c r="TNW644" s="60"/>
      <c r="TNX644" s="61"/>
      <c r="TNY644" s="104"/>
      <c r="TNZ644" s="60"/>
      <c r="TOA644" s="61"/>
      <c r="TOB644" s="104"/>
      <c r="TOC644" s="60"/>
      <c r="TOD644" s="61"/>
      <c r="TOE644" s="104"/>
      <c r="TOF644" s="60"/>
      <c r="TOG644" s="61"/>
      <c r="TOH644" s="104"/>
      <c r="TOI644" s="60"/>
      <c r="TOJ644" s="61"/>
      <c r="TOK644" s="104"/>
      <c r="TOL644" s="60"/>
      <c r="TOM644" s="61"/>
      <c r="TON644" s="104"/>
      <c r="TOO644" s="60"/>
      <c r="TOP644" s="61"/>
      <c r="TOQ644" s="104"/>
      <c r="TOR644" s="60"/>
      <c r="TOS644" s="61"/>
      <c r="TOT644" s="104"/>
      <c r="TOU644" s="60"/>
      <c r="TOV644" s="61"/>
      <c r="TOW644" s="104"/>
      <c r="TOX644" s="60"/>
      <c r="TOY644" s="61"/>
      <c r="TOZ644" s="104"/>
      <c r="TPA644" s="60"/>
      <c r="TPB644" s="61"/>
      <c r="TPC644" s="104"/>
      <c r="TPD644" s="60"/>
      <c r="TPE644" s="61"/>
      <c r="TPF644" s="104"/>
      <c r="TPG644" s="60"/>
      <c r="TPH644" s="61"/>
      <c r="TPI644" s="104"/>
      <c r="TPJ644" s="60"/>
      <c r="TPK644" s="61"/>
      <c r="TPL644" s="104"/>
      <c r="TPM644" s="60"/>
      <c r="TPN644" s="61"/>
      <c r="TPO644" s="104"/>
      <c r="TPP644" s="60"/>
      <c r="TPQ644" s="61"/>
      <c r="TPR644" s="104"/>
      <c r="TPS644" s="60"/>
      <c r="TPT644" s="61"/>
      <c r="TPU644" s="104"/>
      <c r="TPV644" s="60"/>
      <c r="TPW644" s="61"/>
      <c r="TPX644" s="104"/>
      <c r="TPY644" s="60"/>
      <c r="TPZ644" s="61"/>
      <c r="TQA644" s="104"/>
      <c r="TQB644" s="60"/>
      <c r="TQC644" s="61"/>
      <c r="TQD644" s="104"/>
      <c r="TQE644" s="60"/>
      <c r="TQF644" s="61"/>
      <c r="TQG644" s="104"/>
      <c r="TQH644" s="60"/>
      <c r="TQI644" s="61"/>
      <c r="TQJ644" s="104"/>
      <c r="TQK644" s="60"/>
      <c r="TQL644" s="61"/>
      <c r="TQM644" s="104"/>
      <c r="TQN644" s="60"/>
      <c r="TQO644" s="61"/>
      <c r="TQP644" s="104"/>
      <c r="TQQ644" s="60"/>
      <c r="TQR644" s="61"/>
      <c r="TQS644" s="104"/>
      <c r="TQT644" s="60"/>
      <c r="TQU644" s="61"/>
      <c r="TQV644" s="104"/>
      <c r="TQW644" s="60"/>
      <c r="TQX644" s="61"/>
      <c r="TQY644" s="104"/>
      <c r="TQZ644" s="60"/>
      <c r="TRA644" s="61"/>
      <c r="TRB644" s="104"/>
      <c r="TRC644" s="60"/>
      <c r="TRD644" s="61"/>
      <c r="TRE644" s="104"/>
      <c r="TRF644" s="60"/>
      <c r="TRG644" s="61"/>
      <c r="TRH644" s="104"/>
      <c r="TRI644" s="60"/>
      <c r="TRJ644" s="61"/>
      <c r="TRK644" s="104"/>
      <c r="TRL644" s="60"/>
      <c r="TRM644" s="61"/>
      <c r="TRN644" s="104"/>
      <c r="TRO644" s="60"/>
      <c r="TRP644" s="61"/>
      <c r="TRQ644" s="104"/>
      <c r="TRR644" s="60"/>
      <c r="TRS644" s="61"/>
      <c r="TRT644" s="104"/>
      <c r="TRU644" s="60"/>
      <c r="TRV644" s="61"/>
      <c r="TRW644" s="104"/>
      <c r="TRX644" s="60"/>
      <c r="TRY644" s="61"/>
      <c r="TRZ644" s="104"/>
      <c r="TSA644" s="60"/>
      <c r="TSB644" s="61"/>
      <c r="TSC644" s="104"/>
      <c r="TSD644" s="60"/>
      <c r="TSE644" s="61"/>
      <c r="TSF644" s="104"/>
      <c r="TSG644" s="60"/>
      <c r="TSH644" s="61"/>
      <c r="TSI644" s="104"/>
      <c r="TSJ644" s="60"/>
      <c r="TSK644" s="61"/>
      <c r="TSL644" s="104"/>
      <c r="TSM644" s="60"/>
      <c r="TSN644" s="61"/>
      <c r="TSO644" s="104"/>
      <c r="TSP644" s="60"/>
      <c r="TSQ644" s="61"/>
      <c r="TSR644" s="104"/>
      <c r="TSS644" s="60"/>
      <c r="TST644" s="61"/>
      <c r="TSU644" s="104"/>
      <c r="TSV644" s="60"/>
      <c r="TSW644" s="61"/>
      <c r="TSX644" s="104"/>
      <c r="TSY644" s="60"/>
      <c r="TSZ644" s="61"/>
      <c r="TTA644" s="104"/>
      <c r="TTB644" s="60"/>
      <c r="TTC644" s="61"/>
      <c r="TTD644" s="104"/>
      <c r="TTE644" s="60"/>
      <c r="TTF644" s="61"/>
      <c r="TTG644" s="104"/>
      <c r="TTH644" s="60"/>
      <c r="TTI644" s="61"/>
      <c r="TTJ644" s="104"/>
      <c r="TTK644" s="60"/>
      <c r="TTL644" s="61"/>
      <c r="TTM644" s="104"/>
      <c r="TTN644" s="60"/>
      <c r="TTO644" s="61"/>
      <c r="TTP644" s="104"/>
      <c r="TTQ644" s="60"/>
      <c r="TTR644" s="61"/>
      <c r="TTS644" s="104"/>
      <c r="TTT644" s="60"/>
      <c r="TTU644" s="61"/>
      <c r="TTV644" s="104"/>
      <c r="TTW644" s="60"/>
      <c r="TTX644" s="61"/>
      <c r="TTY644" s="104"/>
      <c r="TTZ644" s="60"/>
      <c r="TUA644" s="61"/>
      <c r="TUB644" s="104"/>
      <c r="TUC644" s="60"/>
      <c r="TUD644" s="61"/>
      <c r="TUE644" s="104"/>
      <c r="TUF644" s="60"/>
      <c r="TUG644" s="61"/>
      <c r="TUH644" s="104"/>
      <c r="TUI644" s="60"/>
      <c r="TUJ644" s="61"/>
      <c r="TUK644" s="104"/>
      <c r="TUL644" s="60"/>
      <c r="TUM644" s="61"/>
      <c r="TUN644" s="104"/>
      <c r="TUO644" s="60"/>
      <c r="TUP644" s="61"/>
      <c r="TUQ644" s="104"/>
      <c r="TUR644" s="60"/>
      <c r="TUS644" s="61"/>
      <c r="TUT644" s="104"/>
      <c r="TUU644" s="60"/>
      <c r="TUV644" s="61"/>
      <c r="TUW644" s="104"/>
      <c r="TUX644" s="60"/>
      <c r="TUY644" s="61"/>
      <c r="TUZ644" s="104"/>
      <c r="TVA644" s="60"/>
      <c r="TVB644" s="61"/>
      <c r="TVC644" s="104"/>
      <c r="TVD644" s="60"/>
      <c r="TVE644" s="61"/>
      <c r="TVF644" s="104"/>
      <c r="TVG644" s="60"/>
      <c r="TVH644" s="61"/>
      <c r="TVI644" s="104"/>
      <c r="TVJ644" s="60"/>
      <c r="TVK644" s="61"/>
      <c r="TVL644" s="104"/>
      <c r="TVM644" s="60"/>
      <c r="TVN644" s="61"/>
      <c r="TVO644" s="104"/>
      <c r="TVP644" s="60"/>
      <c r="TVQ644" s="61"/>
      <c r="TVR644" s="104"/>
      <c r="TVS644" s="60"/>
      <c r="TVT644" s="61"/>
      <c r="TVU644" s="104"/>
      <c r="TVV644" s="60"/>
      <c r="TVW644" s="61"/>
      <c r="TVX644" s="104"/>
      <c r="TVY644" s="60"/>
      <c r="TVZ644" s="61"/>
      <c r="TWA644" s="104"/>
      <c r="TWB644" s="60"/>
      <c r="TWC644" s="61"/>
      <c r="TWD644" s="104"/>
      <c r="TWE644" s="60"/>
      <c r="TWF644" s="61"/>
      <c r="TWG644" s="104"/>
      <c r="TWH644" s="60"/>
      <c r="TWI644" s="61"/>
      <c r="TWJ644" s="104"/>
      <c r="TWK644" s="60"/>
      <c r="TWL644" s="61"/>
      <c r="TWM644" s="104"/>
      <c r="TWN644" s="60"/>
      <c r="TWO644" s="61"/>
      <c r="TWP644" s="104"/>
      <c r="TWQ644" s="60"/>
      <c r="TWR644" s="61"/>
      <c r="TWS644" s="104"/>
      <c r="TWT644" s="60"/>
      <c r="TWU644" s="61"/>
      <c r="TWV644" s="104"/>
      <c r="TWW644" s="60"/>
      <c r="TWX644" s="61"/>
      <c r="TWY644" s="104"/>
      <c r="TWZ644" s="60"/>
      <c r="TXA644" s="61"/>
      <c r="TXB644" s="104"/>
      <c r="TXC644" s="60"/>
      <c r="TXD644" s="61"/>
      <c r="TXE644" s="104"/>
      <c r="TXF644" s="60"/>
      <c r="TXG644" s="61"/>
      <c r="TXH644" s="104"/>
      <c r="TXI644" s="60"/>
      <c r="TXJ644" s="61"/>
      <c r="TXK644" s="104"/>
      <c r="TXL644" s="60"/>
      <c r="TXM644" s="61"/>
      <c r="TXN644" s="104"/>
      <c r="TXO644" s="60"/>
      <c r="TXP644" s="61"/>
      <c r="TXQ644" s="104"/>
      <c r="TXR644" s="60"/>
      <c r="TXS644" s="61"/>
      <c r="TXT644" s="104"/>
      <c r="TXU644" s="60"/>
      <c r="TXV644" s="61"/>
      <c r="TXW644" s="104"/>
      <c r="TXX644" s="60"/>
      <c r="TXY644" s="61"/>
      <c r="TXZ644" s="104"/>
      <c r="TYA644" s="60"/>
      <c r="TYB644" s="61"/>
      <c r="TYC644" s="104"/>
      <c r="TYD644" s="60"/>
      <c r="TYE644" s="61"/>
      <c r="TYF644" s="104"/>
      <c r="TYG644" s="60"/>
      <c r="TYH644" s="61"/>
      <c r="TYI644" s="104"/>
      <c r="TYJ644" s="60"/>
      <c r="TYK644" s="61"/>
      <c r="TYL644" s="104"/>
      <c r="TYM644" s="60"/>
      <c r="TYN644" s="61"/>
      <c r="TYO644" s="104"/>
      <c r="TYP644" s="60"/>
      <c r="TYQ644" s="61"/>
      <c r="TYR644" s="104"/>
      <c r="TYS644" s="60"/>
      <c r="TYT644" s="61"/>
      <c r="TYU644" s="104"/>
      <c r="TYV644" s="60"/>
      <c r="TYW644" s="61"/>
      <c r="TYX644" s="104"/>
      <c r="TYY644" s="60"/>
      <c r="TYZ644" s="61"/>
      <c r="TZA644" s="104"/>
      <c r="TZB644" s="60"/>
      <c r="TZC644" s="61"/>
      <c r="TZD644" s="104"/>
      <c r="TZE644" s="60"/>
      <c r="TZF644" s="61"/>
      <c r="TZG644" s="104"/>
      <c r="TZH644" s="60"/>
      <c r="TZI644" s="61"/>
      <c r="TZJ644" s="104"/>
      <c r="TZK644" s="60"/>
      <c r="TZL644" s="61"/>
      <c r="TZM644" s="104"/>
      <c r="TZN644" s="60"/>
      <c r="TZO644" s="61"/>
      <c r="TZP644" s="104"/>
      <c r="TZQ644" s="60"/>
      <c r="TZR644" s="61"/>
      <c r="TZS644" s="104"/>
      <c r="TZT644" s="60"/>
      <c r="TZU644" s="61"/>
      <c r="TZV644" s="104"/>
      <c r="TZW644" s="60"/>
      <c r="TZX644" s="61"/>
      <c r="TZY644" s="104"/>
      <c r="TZZ644" s="60"/>
      <c r="UAA644" s="61"/>
      <c r="UAB644" s="104"/>
      <c r="UAC644" s="60"/>
      <c r="UAD644" s="61"/>
      <c r="UAE644" s="104"/>
      <c r="UAF644" s="60"/>
      <c r="UAG644" s="61"/>
      <c r="UAH644" s="104"/>
      <c r="UAI644" s="60"/>
      <c r="UAJ644" s="61"/>
      <c r="UAK644" s="104"/>
      <c r="UAL644" s="60"/>
      <c r="UAM644" s="61"/>
      <c r="UAN644" s="104"/>
      <c r="UAO644" s="60"/>
      <c r="UAP644" s="61"/>
      <c r="UAQ644" s="104"/>
      <c r="UAR644" s="60"/>
      <c r="UAS644" s="61"/>
      <c r="UAT644" s="104"/>
      <c r="UAU644" s="60"/>
      <c r="UAV644" s="61"/>
      <c r="UAW644" s="104"/>
      <c r="UAX644" s="60"/>
      <c r="UAY644" s="61"/>
      <c r="UAZ644" s="104"/>
      <c r="UBA644" s="60"/>
      <c r="UBB644" s="61"/>
      <c r="UBC644" s="104"/>
      <c r="UBD644" s="60"/>
      <c r="UBE644" s="61"/>
      <c r="UBF644" s="104"/>
      <c r="UBG644" s="60"/>
      <c r="UBH644" s="61"/>
      <c r="UBI644" s="104"/>
      <c r="UBJ644" s="60"/>
      <c r="UBK644" s="61"/>
      <c r="UBL644" s="104"/>
      <c r="UBM644" s="60"/>
      <c r="UBN644" s="61"/>
      <c r="UBO644" s="104"/>
      <c r="UBP644" s="60"/>
      <c r="UBQ644" s="61"/>
      <c r="UBR644" s="104"/>
      <c r="UBS644" s="60"/>
      <c r="UBT644" s="61"/>
      <c r="UBU644" s="104"/>
      <c r="UBV644" s="60"/>
      <c r="UBW644" s="61"/>
      <c r="UBX644" s="104"/>
      <c r="UBY644" s="60"/>
      <c r="UBZ644" s="61"/>
      <c r="UCA644" s="104"/>
      <c r="UCB644" s="60"/>
      <c r="UCC644" s="61"/>
      <c r="UCD644" s="104"/>
      <c r="UCE644" s="60"/>
      <c r="UCF644" s="61"/>
      <c r="UCG644" s="104"/>
      <c r="UCH644" s="60"/>
      <c r="UCI644" s="61"/>
      <c r="UCJ644" s="104"/>
      <c r="UCK644" s="60"/>
      <c r="UCL644" s="61"/>
      <c r="UCM644" s="104"/>
      <c r="UCN644" s="60"/>
      <c r="UCO644" s="61"/>
      <c r="UCP644" s="104"/>
      <c r="UCQ644" s="60"/>
      <c r="UCR644" s="61"/>
      <c r="UCS644" s="104"/>
      <c r="UCT644" s="60"/>
      <c r="UCU644" s="61"/>
      <c r="UCV644" s="104"/>
      <c r="UCW644" s="60"/>
      <c r="UCX644" s="61"/>
      <c r="UCY644" s="104"/>
      <c r="UCZ644" s="60"/>
      <c r="UDA644" s="61"/>
      <c r="UDB644" s="104"/>
      <c r="UDC644" s="60"/>
      <c r="UDD644" s="61"/>
      <c r="UDE644" s="104"/>
      <c r="UDF644" s="60"/>
      <c r="UDG644" s="61"/>
      <c r="UDH644" s="104"/>
      <c r="UDI644" s="60"/>
      <c r="UDJ644" s="61"/>
      <c r="UDK644" s="104"/>
      <c r="UDL644" s="60"/>
      <c r="UDM644" s="61"/>
      <c r="UDN644" s="104"/>
      <c r="UDO644" s="60"/>
      <c r="UDP644" s="61"/>
      <c r="UDQ644" s="104"/>
      <c r="UDR644" s="60"/>
      <c r="UDS644" s="61"/>
      <c r="UDT644" s="104"/>
      <c r="UDU644" s="60"/>
      <c r="UDV644" s="61"/>
      <c r="UDW644" s="104"/>
      <c r="UDX644" s="60"/>
      <c r="UDY644" s="61"/>
      <c r="UDZ644" s="104"/>
      <c r="UEA644" s="60"/>
      <c r="UEB644" s="61"/>
      <c r="UEC644" s="104"/>
      <c r="UED644" s="60"/>
      <c r="UEE644" s="61"/>
      <c r="UEF644" s="104"/>
      <c r="UEG644" s="60"/>
      <c r="UEH644" s="61"/>
      <c r="UEI644" s="104"/>
      <c r="UEJ644" s="60"/>
      <c r="UEK644" s="61"/>
      <c r="UEL644" s="104"/>
      <c r="UEM644" s="60"/>
      <c r="UEN644" s="61"/>
      <c r="UEO644" s="104"/>
      <c r="UEP644" s="60"/>
      <c r="UEQ644" s="61"/>
      <c r="UER644" s="104"/>
      <c r="UES644" s="60"/>
      <c r="UET644" s="61"/>
      <c r="UEU644" s="104"/>
      <c r="UEV644" s="60"/>
      <c r="UEW644" s="61"/>
      <c r="UEX644" s="104"/>
      <c r="UEY644" s="60"/>
      <c r="UEZ644" s="61"/>
      <c r="UFA644" s="104"/>
      <c r="UFB644" s="60"/>
      <c r="UFC644" s="61"/>
      <c r="UFD644" s="104"/>
      <c r="UFE644" s="60"/>
      <c r="UFF644" s="61"/>
      <c r="UFG644" s="104"/>
      <c r="UFH644" s="60"/>
      <c r="UFI644" s="61"/>
      <c r="UFJ644" s="104"/>
      <c r="UFK644" s="60"/>
      <c r="UFL644" s="61"/>
      <c r="UFM644" s="104"/>
      <c r="UFN644" s="60"/>
      <c r="UFO644" s="61"/>
      <c r="UFP644" s="104"/>
      <c r="UFQ644" s="60"/>
      <c r="UFR644" s="61"/>
      <c r="UFS644" s="104"/>
      <c r="UFT644" s="60"/>
      <c r="UFU644" s="61"/>
      <c r="UFV644" s="104"/>
      <c r="UFW644" s="60"/>
      <c r="UFX644" s="61"/>
      <c r="UFY644" s="104"/>
      <c r="UFZ644" s="60"/>
      <c r="UGA644" s="61"/>
      <c r="UGB644" s="104"/>
      <c r="UGC644" s="60"/>
      <c r="UGD644" s="61"/>
      <c r="UGE644" s="104"/>
      <c r="UGF644" s="60"/>
      <c r="UGG644" s="61"/>
      <c r="UGH644" s="104"/>
      <c r="UGI644" s="60"/>
      <c r="UGJ644" s="61"/>
      <c r="UGK644" s="104"/>
      <c r="UGL644" s="60"/>
      <c r="UGM644" s="61"/>
      <c r="UGN644" s="104"/>
      <c r="UGO644" s="60"/>
      <c r="UGP644" s="61"/>
      <c r="UGQ644" s="104"/>
      <c r="UGR644" s="60"/>
      <c r="UGS644" s="61"/>
      <c r="UGT644" s="104"/>
      <c r="UGU644" s="60"/>
      <c r="UGV644" s="61"/>
      <c r="UGW644" s="104"/>
      <c r="UGX644" s="60"/>
      <c r="UGY644" s="61"/>
      <c r="UGZ644" s="104"/>
      <c r="UHA644" s="60"/>
      <c r="UHB644" s="61"/>
      <c r="UHC644" s="104"/>
      <c r="UHD644" s="60"/>
      <c r="UHE644" s="61"/>
      <c r="UHF644" s="104"/>
      <c r="UHG644" s="60"/>
      <c r="UHH644" s="61"/>
      <c r="UHI644" s="104"/>
      <c r="UHJ644" s="60"/>
      <c r="UHK644" s="61"/>
      <c r="UHL644" s="104"/>
      <c r="UHM644" s="60"/>
      <c r="UHN644" s="61"/>
      <c r="UHO644" s="104"/>
      <c r="UHP644" s="60"/>
      <c r="UHQ644" s="61"/>
      <c r="UHR644" s="104"/>
      <c r="UHS644" s="60"/>
      <c r="UHT644" s="61"/>
      <c r="UHU644" s="104"/>
      <c r="UHV644" s="60"/>
      <c r="UHW644" s="61"/>
      <c r="UHX644" s="104"/>
      <c r="UHY644" s="60"/>
      <c r="UHZ644" s="61"/>
      <c r="UIA644" s="104"/>
      <c r="UIB644" s="60"/>
      <c r="UIC644" s="61"/>
      <c r="UID644" s="104"/>
      <c r="UIE644" s="60"/>
      <c r="UIF644" s="61"/>
      <c r="UIG644" s="104"/>
      <c r="UIH644" s="60"/>
      <c r="UII644" s="61"/>
      <c r="UIJ644" s="104"/>
      <c r="UIK644" s="60"/>
      <c r="UIL644" s="61"/>
      <c r="UIM644" s="104"/>
      <c r="UIN644" s="60"/>
      <c r="UIO644" s="61"/>
      <c r="UIP644" s="104"/>
      <c r="UIQ644" s="60"/>
      <c r="UIR644" s="61"/>
      <c r="UIS644" s="104"/>
      <c r="UIT644" s="60"/>
      <c r="UIU644" s="61"/>
      <c r="UIV644" s="104"/>
      <c r="UIW644" s="60"/>
      <c r="UIX644" s="61"/>
      <c r="UIY644" s="104"/>
      <c r="UIZ644" s="60"/>
      <c r="UJA644" s="61"/>
      <c r="UJB644" s="104"/>
      <c r="UJC644" s="60"/>
      <c r="UJD644" s="61"/>
      <c r="UJE644" s="104"/>
      <c r="UJF644" s="60"/>
      <c r="UJG644" s="61"/>
      <c r="UJH644" s="104"/>
      <c r="UJI644" s="60"/>
      <c r="UJJ644" s="61"/>
      <c r="UJK644" s="104"/>
      <c r="UJL644" s="60"/>
      <c r="UJM644" s="61"/>
      <c r="UJN644" s="104"/>
      <c r="UJO644" s="60"/>
      <c r="UJP644" s="61"/>
      <c r="UJQ644" s="104"/>
      <c r="UJR644" s="60"/>
      <c r="UJS644" s="61"/>
      <c r="UJT644" s="104"/>
      <c r="UJU644" s="60"/>
      <c r="UJV644" s="61"/>
      <c r="UJW644" s="104"/>
      <c r="UJX644" s="60"/>
      <c r="UJY644" s="61"/>
      <c r="UJZ644" s="104"/>
      <c r="UKA644" s="60"/>
      <c r="UKB644" s="61"/>
      <c r="UKC644" s="104"/>
      <c r="UKD644" s="60"/>
      <c r="UKE644" s="61"/>
      <c r="UKF644" s="104"/>
      <c r="UKG644" s="60"/>
      <c r="UKH644" s="61"/>
      <c r="UKI644" s="104"/>
      <c r="UKJ644" s="60"/>
      <c r="UKK644" s="61"/>
      <c r="UKL644" s="104"/>
      <c r="UKM644" s="60"/>
      <c r="UKN644" s="61"/>
      <c r="UKO644" s="104"/>
      <c r="UKP644" s="60"/>
      <c r="UKQ644" s="61"/>
      <c r="UKR644" s="104"/>
      <c r="UKS644" s="60"/>
      <c r="UKT644" s="61"/>
      <c r="UKU644" s="104"/>
      <c r="UKV644" s="60"/>
      <c r="UKW644" s="61"/>
      <c r="UKX644" s="104"/>
      <c r="UKY644" s="60"/>
      <c r="UKZ644" s="61"/>
      <c r="ULA644" s="104"/>
      <c r="ULB644" s="60"/>
      <c r="ULC644" s="61"/>
      <c r="ULD644" s="104"/>
      <c r="ULE644" s="60"/>
      <c r="ULF644" s="61"/>
      <c r="ULG644" s="104"/>
      <c r="ULH644" s="60"/>
      <c r="ULI644" s="61"/>
      <c r="ULJ644" s="104"/>
      <c r="ULK644" s="60"/>
      <c r="ULL644" s="61"/>
      <c r="ULM644" s="104"/>
      <c r="ULN644" s="60"/>
      <c r="ULO644" s="61"/>
      <c r="ULP644" s="104"/>
      <c r="ULQ644" s="60"/>
      <c r="ULR644" s="61"/>
      <c r="ULS644" s="104"/>
      <c r="ULT644" s="60"/>
      <c r="ULU644" s="61"/>
      <c r="ULV644" s="104"/>
      <c r="ULW644" s="60"/>
      <c r="ULX644" s="61"/>
      <c r="ULY644" s="104"/>
      <c r="ULZ644" s="60"/>
      <c r="UMA644" s="61"/>
      <c r="UMB644" s="104"/>
      <c r="UMC644" s="60"/>
      <c r="UMD644" s="61"/>
      <c r="UME644" s="104"/>
      <c r="UMF644" s="60"/>
      <c r="UMG644" s="61"/>
      <c r="UMH644" s="104"/>
      <c r="UMI644" s="60"/>
      <c r="UMJ644" s="61"/>
      <c r="UMK644" s="104"/>
      <c r="UML644" s="60"/>
      <c r="UMM644" s="61"/>
      <c r="UMN644" s="104"/>
      <c r="UMO644" s="60"/>
      <c r="UMP644" s="61"/>
      <c r="UMQ644" s="104"/>
      <c r="UMR644" s="60"/>
      <c r="UMS644" s="61"/>
      <c r="UMT644" s="104"/>
      <c r="UMU644" s="60"/>
      <c r="UMV644" s="61"/>
      <c r="UMW644" s="104"/>
      <c r="UMX644" s="60"/>
      <c r="UMY644" s="61"/>
      <c r="UMZ644" s="104"/>
      <c r="UNA644" s="60"/>
      <c r="UNB644" s="61"/>
      <c r="UNC644" s="104"/>
      <c r="UND644" s="60"/>
      <c r="UNE644" s="61"/>
      <c r="UNF644" s="104"/>
      <c r="UNG644" s="60"/>
      <c r="UNH644" s="61"/>
      <c r="UNI644" s="104"/>
      <c r="UNJ644" s="60"/>
      <c r="UNK644" s="61"/>
      <c r="UNL644" s="104"/>
      <c r="UNM644" s="60"/>
      <c r="UNN644" s="61"/>
      <c r="UNO644" s="104"/>
      <c r="UNP644" s="60"/>
      <c r="UNQ644" s="61"/>
      <c r="UNR644" s="104"/>
      <c r="UNS644" s="60"/>
      <c r="UNT644" s="61"/>
      <c r="UNU644" s="104"/>
      <c r="UNV644" s="60"/>
      <c r="UNW644" s="61"/>
      <c r="UNX644" s="104"/>
      <c r="UNY644" s="60"/>
      <c r="UNZ644" s="61"/>
      <c r="UOA644" s="104"/>
      <c r="UOB644" s="60"/>
      <c r="UOC644" s="61"/>
      <c r="UOD644" s="104"/>
      <c r="UOE644" s="60"/>
      <c r="UOF644" s="61"/>
      <c r="UOG644" s="104"/>
      <c r="UOH644" s="60"/>
      <c r="UOI644" s="61"/>
      <c r="UOJ644" s="104"/>
      <c r="UOK644" s="60"/>
      <c r="UOL644" s="61"/>
      <c r="UOM644" s="104"/>
      <c r="UON644" s="60"/>
      <c r="UOO644" s="61"/>
      <c r="UOP644" s="104"/>
      <c r="UOQ644" s="60"/>
      <c r="UOR644" s="61"/>
      <c r="UOS644" s="104"/>
      <c r="UOT644" s="60"/>
      <c r="UOU644" s="61"/>
      <c r="UOV644" s="104"/>
      <c r="UOW644" s="60"/>
      <c r="UOX644" s="61"/>
      <c r="UOY644" s="104"/>
      <c r="UOZ644" s="60"/>
      <c r="UPA644" s="61"/>
      <c r="UPB644" s="104"/>
      <c r="UPC644" s="60"/>
      <c r="UPD644" s="61"/>
      <c r="UPE644" s="104"/>
      <c r="UPF644" s="60"/>
      <c r="UPG644" s="61"/>
      <c r="UPH644" s="104"/>
      <c r="UPI644" s="60"/>
      <c r="UPJ644" s="61"/>
      <c r="UPK644" s="104"/>
      <c r="UPL644" s="60"/>
      <c r="UPM644" s="61"/>
      <c r="UPN644" s="104"/>
      <c r="UPO644" s="60"/>
      <c r="UPP644" s="61"/>
      <c r="UPQ644" s="104"/>
      <c r="UPR644" s="60"/>
      <c r="UPS644" s="61"/>
      <c r="UPT644" s="104"/>
      <c r="UPU644" s="60"/>
      <c r="UPV644" s="61"/>
      <c r="UPW644" s="104"/>
      <c r="UPX644" s="60"/>
      <c r="UPY644" s="61"/>
      <c r="UPZ644" s="104"/>
      <c r="UQA644" s="60"/>
      <c r="UQB644" s="61"/>
      <c r="UQC644" s="104"/>
      <c r="UQD644" s="60"/>
      <c r="UQE644" s="61"/>
      <c r="UQF644" s="104"/>
      <c r="UQG644" s="60"/>
      <c r="UQH644" s="61"/>
      <c r="UQI644" s="104"/>
      <c r="UQJ644" s="60"/>
      <c r="UQK644" s="61"/>
      <c r="UQL644" s="104"/>
      <c r="UQM644" s="60"/>
      <c r="UQN644" s="61"/>
      <c r="UQO644" s="104"/>
      <c r="UQP644" s="60"/>
      <c r="UQQ644" s="61"/>
      <c r="UQR644" s="104"/>
      <c r="UQS644" s="60"/>
      <c r="UQT644" s="61"/>
      <c r="UQU644" s="104"/>
      <c r="UQV644" s="60"/>
      <c r="UQW644" s="61"/>
      <c r="UQX644" s="104"/>
      <c r="UQY644" s="60"/>
      <c r="UQZ644" s="61"/>
      <c r="URA644" s="104"/>
      <c r="URB644" s="60"/>
      <c r="URC644" s="61"/>
      <c r="URD644" s="104"/>
      <c r="URE644" s="60"/>
      <c r="URF644" s="61"/>
      <c r="URG644" s="104"/>
      <c r="URH644" s="60"/>
      <c r="URI644" s="61"/>
      <c r="URJ644" s="104"/>
      <c r="URK644" s="60"/>
      <c r="URL644" s="61"/>
      <c r="URM644" s="104"/>
      <c r="URN644" s="60"/>
      <c r="URO644" s="61"/>
      <c r="URP644" s="104"/>
      <c r="URQ644" s="60"/>
      <c r="URR644" s="61"/>
      <c r="URS644" s="104"/>
      <c r="URT644" s="60"/>
      <c r="URU644" s="61"/>
      <c r="URV644" s="104"/>
      <c r="URW644" s="60"/>
      <c r="URX644" s="61"/>
      <c r="URY644" s="104"/>
      <c r="URZ644" s="60"/>
      <c r="USA644" s="61"/>
      <c r="USB644" s="104"/>
      <c r="USC644" s="60"/>
      <c r="USD644" s="61"/>
      <c r="USE644" s="104"/>
      <c r="USF644" s="60"/>
      <c r="USG644" s="61"/>
      <c r="USH644" s="104"/>
      <c r="USI644" s="60"/>
      <c r="USJ644" s="61"/>
      <c r="USK644" s="104"/>
      <c r="USL644" s="60"/>
      <c r="USM644" s="61"/>
      <c r="USN644" s="104"/>
      <c r="USO644" s="60"/>
      <c r="USP644" s="61"/>
      <c r="USQ644" s="104"/>
      <c r="USR644" s="60"/>
      <c r="USS644" s="61"/>
      <c r="UST644" s="104"/>
      <c r="USU644" s="60"/>
      <c r="USV644" s="61"/>
      <c r="USW644" s="104"/>
      <c r="USX644" s="60"/>
      <c r="USY644" s="61"/>
      <c r="USZ644" s="104"/>
      <c r="UTA644" s="60"/>
      <c r="UTB644" s="61"/>
      <c r="UTC644" s="104"/>
      <c r="UTD644" s="60"/>
      <c r="UTE644" s="61"/>
      <c r="UTF644" s="104"/>
      <c r="UTG644" s="60"/>
      <c r="UTH644" s="61"/>
      <c r="UTI644" s="104"/>
      <c r="UTJ644" s="60"/>
      <c r="UTK644" s="61"/>
      <c r="UTL644" s="104"/>
      <c r="UTM644" s="60"/>
      <c r="UTN644" s="61"/>
      <c r="UTO644" s="104"/>
      <c r="UTP644" s="60"/>
      <c r="UTQ644" s="61"/>
      <c r="UTR644" s="104"/>
      <c r="UTS644" s="60"/>
      <c r="UTT644" s="61"/>
      <c r="UTU644" s="104"/>
      <c r="UTV644" s="60"/>
      <c r="UTW644" s="61"/>
      <c r="UTX644" s="104"/>
      <c r="UTY644" s="60"/>
      <c r="UTZ644" s="61"/>
      <c r="UUA644" s="104"/>
      <c r="UUB644" s="60"/>
      <c r="UUC644" s="61"/>
      <c r="UUD644" s="104"/>
      <c r="UUE644" s="60"/>
      <c r="UUF644" s="61"/>
      <c r="UUG644" s="104"/>
      <c r="UUH644" s="60"/>
      <c r="UUI644" s="61"/>
      <c r="UUJ644" s="104"/>
      <c r="UUK644" s="60"/>
      <c r="UUL644" s="61"/>
      <c r="UUM644" s="104"/>
      <c r="UUN644" s="60"/>
      <c r="UUO644" s="61"/>
      <c r="UUP644" s="104"/>
      <c r="UUQ644" s="60"/>
      <c r="UUR644" s="61"/>
      <c r="UUS644" s="104"/>
      <c r="UUT644" s="60"/>
      <c r="UUU644" s="61"/>
      <c r="UUV644" s="104"/>
      <c r="UUW644" s="60"/>
      <c r="UUX644" s="61"/>
      <c r="UUY644" s="104"/>
      <c r="UUZ644" s="60"/>
      <c r="UVA644" s="61"/>
      <c r="UVB644" s="104"/>
      <c r="UVC644" s="60"/>
      <c r="UVD644" s="61"/>
      <c r="UVE644" s="104"/>
      <c r="UVF644" s="60"/>
      <c r="UVG644" s="61"/>
      <c r="UVH644" s="104"/>
      <c r="UVI644" s="60"/>
      <c r="UVJ644" s="61"/>
      <c r="UVK644" s="104"/>
      <c r="UVL644" s="60"/>
      <c r="UVM644" s="61"/>
      <c r="UVN644" s="104"/>
      <c r="UVO644" s="60"/>
      <c r="UVP644" s="61"/>
      <c r="UVQ644" s="104"/>
      <c r="UVR644" s="60"/>
      <c r="UVS644" s="61"/>
      <c r="UVT644" s="104"/>
      <c r="UVU644" s="60"/>
      <c r="UVV644" s="61"/>
      <c r="UVW644" s="104"/>
      <c r="UVX644" s="60"/>
      <c r="UVY644" s="61"/>
      <c r="UVZ644" s="104"/>
      <c r="UWA644" s="60"/>
      <c r="UWB644" s="61"/>
      <c r="UWC644" s="104"/>
      <c r="UWD644" s="60"/>
      <c r="UWE644" s="61"/>
      <c r="UWF644" s="104"/>
      <c r="UWG644" s="60"/>
      <c r="UWH644" s="61"/>
      <c r="UWI644" s="104"/>
      <c r="UWJ644" s="60"/>
      <c r="UWK644" s="61"/>
      <c r="UWL644" s="104"/>
      <c r="UWM644" s="60"/>
      <c r="UWN644" s="61"/>
      <c r="UWO644" s="104"/>
      <c r="UWP644" s="60"/>
      <c r="UWQ644" s="61"/>
      <c r="UWR644" s="104"/>
      <c r="UWS644" s="60"/>
      <c r="UWT644" s="61"/>
      <c r="UWU644" s="104"/>
      <c r="UWV644" s="60"/>
      <c r="UWW644" s="61"/>
      <c r="UWX644" s="104"/>
      <c r="UWY644" s="60"/>
      <c r="UWZ644" s="61"/>
      <c r="UXA644" s="104"/>
      <c r="UXB644" s="60"/>
      <c r="UXC644" s="61"/>
      <c r="UXD644" s="104"/>
      <c r="UXE644" s="60"/>
      <c r="UXF644" s="61"/>
      <c r="UXG644" s="104"/>
      <c r="UXH644" s="60"/>
      <c r="UXI644" s="61"/>
      <c r="UXJ644" s="104"/>
      <c r="UXK644" s="60"/>
      <c r="UXL644" s="61"/>
      <c r="UXM644" s="104"/>
      <c r="UXN644" s="60"/>
      <c r="UXO644" s="61"/>
      <c r="UXP644" s="104"/>
      <c r="UXQ644" s="60"/>
      <c r="UXR644" s="61"/>
      <c r="UXS644" s="104"/>
      <c r="UXT644" s="60"/>
      <c r="UXU644" s="61"/>
      <c r="UXV644" s="104"/>
      <c r="UXW644" s="60"/>
      <c r="UXX644" s="61"/>
      <c r="UXY644" s="104"/>
      <c r="UXZ644" s="60"/>
      <c r="UYA644" s="61"/>
      <c r="UYB644" s="104"/>
      <c r="UYC644" s="60"/>
      <c r="UYD644" s="61"/>
      <c r="UYE644" s="104"/>
      <c r="UYF644" s="60"/>
      <c r="UYG644" s="61"/>
      <c r="UYH644" s="104"/>
      <c r="UYI644" s="60"/>
      <c r="UYJ644" s="61"/>
      <c r="UYK644" s="104"/>
      <c r="UYL644" s="60"/>
      <c r="UYM644" s="61"/>
      <c r="UYN644" s="104"/>
      <c r="UYO644" s="60"/>
      <c r="UYP644" s="61"/>
      <c r="UYQ644" s="104"/>
      <c r="UYR644" s="60"/>
      <c r="UYS644" s="61"/>
      <c r="UYT644" s="104"/>
      <c r="UYU644" s="60"/>
      <c r="UYV644" s="61"/>
      <c r="UYW644" s="104"/>
      <c r="UYX644" s="60"/>
      <c r="UYY644" s="61"/>
      <c r="UYZ644" s="104"/>
      <c r="UZA644" s="60"/>
      <c r="UZB644" s="61"/>
      <c r="UZC644" s="104"/>
      <c r="UZD644" s="60"/>
      <c r="UZE644" s="61"/>
      <c r="UZF644" s="104"/>
      <c r="UZG644" s="60"/>
      <c r="UZH644" s="61"/>
      <c r="UZI644" s="104"/>
      <c r="UZJ644" s="60"/>
      <c r="UZK644" s="61"/>
      <c r="UZL644" s="104"/>
      <c r="UZM644" s="60"/>
      <c r="UZN644" s="61"/>
      <c r="UZO644" s="104"/>
      <c r="UZP644" s="60"/>
      <c r="UZQ644" s="61"/>
      <c r="UZR644" s="104"/>
      <c r="UZS644" s="60"/>
      <c r="UZT644" s="61"/>
      <c r="UZU644" s="104"/>
      <c r="UZV644" s="60"/>
      <c r="UZW644" s="61"/>
      <c r="UZX644" s="104"/>
      <c r="UZY644" s="60"/>
      <c r="UZZ644" s="61"/>
      <c r="VAA644" s="104"/>
      <c r="VAB644" s="60"/>
      <c r="VAC644" s="61"/>
      <c r="VAD644" s="104"/>
      <c r="VAE644" s="60"/>
      <c r="VAF644" s="61"/>
      <c r="VAG644" s="104"/>
      <c r="VAH644" s="60"/>
      <c r="VAI644" s="61"/>
      <c r="VAJ644" s="104"/>
      <c r="VAK644" s="60"/>
      <c r="VAL644" s="61"/>
      <c r="VAM644" s="104"/>
      <c r="VAN644" s="60"/>
      <c r="VAO644" s="61"/>
      <c r="VAP644" s="104"/>
      <c r="VAQ644" s="60"/>
      <c r="VAR644" s="61"/>
      <c r="VAS644" s="104"/>
      <c r="VAT644" s="60"/>
      <c r="VAU644" s="61"/>
      <c r="VAV644" s="104"/>
      <c r="VAW644" s="60"/>
      <c r="VAX644" s="61"/>
      <c r="VAY644" s="104"/>
      <c r="VAZ644" s="60"/>
      <c r="VBA644" s="61"/>
      <c r="VBB644" s="104"/>
      <c r="VBC644" s="60"/>
      <c r="VBD644" s="61"/>
      <c r="VBE644" s="104"/>
      <c r="VBF644" s="60"/>
      <c r="VBG644" s="61"/>
      <c r="VBH644" s="104"/>
      <c r="VBI644" s="60"/>
      <c r="VBJ644" s="61"/>
      <c r="VBK644" s="104"/>
      <c r="VBL644" s="60"/>
      <c r="VBM644" s="61"/>
      <c r="VBN644" s="104"/>
      <c r="VBO644" s="60"/>
      <c r="VBP644" s="61"/>
      <c r="VBQ644" s="104"/>
      <c r="VBR644" s="60"/>
      <c r="VBS644" s="61"/>
      <c r="VBT644" s="104"/>
      <c r="VBU644" s="60"/>
      <c r="VBV644" s="61"/>
      <c r="VBW644" s="104"/>
      <c r="VBX644" s="60"/>
      <c r="VBY644" s="61"/>
      <c r="VBZ644" s="104"/>
      <c r="VCA644" s="60"/>
      <c r="VCB644" s="61"/>
      <c r="VCC644" s="104"/>
      <c r="VCD644" s="60"/>
      <c r="VCE644" s="61"/>
      <c r="VCF644" s="104"/>
      <c r="VCG644" s="60"/>
      <c r="VCH644" s="61"/>
      <c r="VCI644" s="104"/>
      <c r="VCJ644" s="60"/>
      <c r="VCK644" s="61"/>
      <c r="VCL644" s="104"/>
      <c r="VCM644" s="60"/>
      <c r="VCN644" s="61"/>
      <c r="VCO644" s="104"/>
      <c r="VCP644" s="60"/>
      <c r="VCQ644" s="61"/>
      <c r="VCR644" s="104"/>
      <c r="VCS644" s="60"/>
      <c r="VCT644" s="61"/>
      <c r="VCU644" s="104"/>
      <c r="VCV644" s="60"/>
      <c r="VCW644" s="61"/>
      <c r="VCX644" s="104"/>
      <c r="VCY644" s="60"/>
      <c r="VCZ644" s="61"/>
      <c r="VDA644" s="104"/>
      <c r="VDB644" s="60"/>
      <c r="VDC644" s="61"/>
      <c r="VDD644" s="104"/>
      <c r="VDE644" s="60"/>
      <c r="VDF644" s="61"/>
      <c r="VDG644" s="104"/>
      <c r="VDH644" s="60"/>
      <c r="VDI644" s="61"/>
      <c r="VDJ644" s="104"/>
      <c r="VDK644" s="60"/>
      <c r="VDL644" s="61"/>
      <c r="VDM644" s="104"/>
      <c r="VDN644" s="60"/>
      <c r="VDO644" s="61"/>
      <c r="VDP644" s="104"/>
      <c r="VDQ644" s="60"/>
      <c r="VDR644" s="61"/>
      <c r="VDS644" s="104"/>
      <c r="VDT644" s="60"/>
      <c r="VDU644" s="61"/>
      <c r="VDV644" s="104"/>
      <c r="VDW644" s="60"/>
      <c r="VDX644" s="61"/>
      <c r="VDY644" s="104"/>
      <c r="VDZ644" s="60"/>
      <c r="VEA644" s="61"/>
      <c r="VEB644" s="104"/>
      <c r="VEC644" s="60"/>
      <c r="VED644" s="61"/>
      <c r="VEE644" s="104"/>
      <c r="VEF644" s="60"/>
      <c r="VEG644" s="61"/>
      <c r="VEH644" s="104"/>
      <c r="VEI644" s="60"/>
      <c r="VEJ644" s="61"/>
      <c r="VEK644" s="104"/>
      <c r="VEL644" s="60"/>
      <c r="VEM644" s="61"/>
      <c r="VEN644" s="104"/>
      <c r="VEO644" s="60"/>
      <c r="VEP644" s="61"/>
      <c r="VEQ644" s="104"/>
      <c r="VER644" s="60"/>
      <c r="VES644" s="61"/>
      <c r="VET644" s="104"/>
      <c r="VEU644" s="60"/>
      <c r="VEV644" s="61"/>
      <c r="VEW644" s="104"/>
      <c r="VEX644" s="60"/>
      <c r="VEY644" s="61"/>
      <c r="VEZ644" s="104"/>
      <c r="VFA644" s="60"/>
      <c r="VFB644" s="61"/>
      <c r="VFC644" s="104"/>
      <c r="VFD644" s="60"/>
      <c r="VFE644" s="61"/>
      <c r="VFF644" s="104"/>
      <c r="VFG644" s="60"/>
      <c r="VFH644" s="61"/>
      <c r="VFI644" s="104"/>
      <c r="VFJ644" s="60"/>
      <c r="VFK644" s="61"/>
      <c r="VFL644" s="104"/>
      <c r="VFM644" s="60"/>
      <c r="VFN644" s="61"/>
      <c r="VFO644" s="104"/>
      <c r="VFP644" s="60"/>
      <c r="VFQ644" s="61"/>
      <c r="VFR644" s="104"/>
      <c r="VFS644" s="60"/>
      <c r="VFT644" s="61"/>
      <c r="VFU644" s="104"/>
      <c r="VFV644" s="60"/>
      <c r="VFW644" s="61"/>
      <c r="VFX644" s="104"/>
      <c r="VFY644" s="60"/>
      <c r="VFZ644" s="61"/>
      <c r="VGA644" s="104"/>
      <c r="VGB644" s="60"/>
      <c r="VGC644" s="61"/>
      <c r="VGD644" s="104"/>
      <c r="VGE644" s="60"/>
      <c r="VGF644" s="61"/>
      <c r="VGG644" s="104"/>
      <c r="VGH644" s="60"/>
      <c r="VGI644" s="61"/>
      <c r="VGJ644" s="104"/>
      <c r="VGK644" s="60"/>
      <c r="VGL644" s="61"/>
      <c r="VGM644" s="104"/>
      <c r="VGN644" s="60"/>
      <c r="VGO644" s="61"/>
      <c r="VGP644" s="104"/>
      <c r="VGQ644" s="60"/>
      <c r="VGR644" s="61"/>
      <c r="VGS644" s="104"/>
      <c r="VGT644" s="60"/>
      <c r="VGU644" s="61"/>
      <c r="VGV644" s="104"/>
      <c r="VGW644" s="60"/>
      <c r="VGX644" s="61"/>
      <c r="VGY644" s="104"/>
      <c r="VGZ644" s="60"/>
      <c r="VHA644" s="61"/>
      <c r="VHB644" s="104"/>
      <c r="VHC644" s="60"/>
      <c r="VHD644" s="61"/>
      <c r="VHE644" s="104"/>
      <c r="VHF644" s="60"/>
      <c r="VHG644" s="61"/>
      <c r="VHH644" s="104"/>
      <c r="VHI644" s="60"/>
      <c r="VHJ644" s="61"/>
      <c r="VHK644" s="104"/>
      <c r="VHL644" s="60"/>
      <c r="VHM644" s="61"/>
      <c r="VHN644" s="104"/>
      <c r="VHO644" s="60"/>
      <c r="VHP644" s="61"/>
      <c r="VHQ644" s="104"/>
      <c r="VHR644" s="60"/>
      <c r="VHS644" s="61"/>
      <c r="VHT644" s="104"/>
      <c r="VHU644" s="60"/>
      <c r="VHV644" s="61"/>
      <c r="VHW644" s="104"/>
      <c r="VHX644" s="60"/>
      <c r="VHY644" s="61"/>
      <c r="VHZ644" s="104"/>
      <c r="VIA644" s="60"/>
      <c r="VIB644" s="61"/>
      <c r="VIC644" s="104"/>
      <c r="VID644" s="60"/>
      <c r="VIE644" s="61"/>
      <c r="VIF644" s="104"/>
      <c r="VIG644" s="60"/>
      <c r="VIH644" s="61"/>
      <c r="VII644" s="104"/>
      <c r="VIJ644" s="60"/>
      <c r="VIK644" s="61"/>
      <c r="VIL644" s="104"/>
      <c r="VIM644" s="60"/>
      <c r="VIN644" s="61"/>
      <c r="VIO644" s="104"/>
      <c r="VIP644" s="60"/>
      <c r="VIQ644" s="61"/>
      <c r="VIR644" s="104"/>
      <c r="VIS644" s="60"/>
      <c r="VIT644" s="61"/>
      <c r="VIU644" s="104"/>
      <c r="VIV644" s="60"/>
      <c r="VIW644" s="61"/>
      <c r="VIX644" s="104"/>
      <c r="VIY644" s="60"/>
      <c r="VIZ644" s="61"/>
      <c r="VJA644" s="104"/>
      <c r="VJB644" s="60"/>
      <c r="VJC644" s="61"/>
      <c r="VJD644" s="104"/>
      <c r="VJE644" s="60"/>
      <c r="VJF644" s="61"/>
      <c r="VJG644" s="104"/>
      <c r="VJH644" s="60"/>
      <c r="VJI644" s="61"/>
      <c r="VJJ644" s="104"/>
      <c r="VJK644" s="60"/>
      <c r="VJL644" s="61"/>
      <c r="VJM644" s="104"/>
      <c r="VJN644" s="60"/>
      <c r="VJO644" s="61"/>
      <c r="VJP644" s="104"/>
      <c r="VJQ644" s="60"/>
      <c r="VJR644" s="61"/>
      <c r="VJS644" s="104"/>
      <c r="VJT644" s="60"/>
      <c r="VJU644" s="61"/>
      <c r="VJV644" s="104"/>
      <c r="VJW644" s="60"/>
      <c r="VJX644" s="61"/>
      <c r="VJY644" s="104"/>
      <c r="VJZ644" s="60"/>
      <c r="VKA644" s="61"/>
      <c r="VKB644" s="104"/>
      <c r="VKC644" s="60"/>
      <c r="VKD644" s="61"/>
      <c r="VKE644" s="104"/>
      <c r="VKF644" s="60"/>
      <c r="VKG644" s="61"/>
      <c r="VKH644" s="104"/>
      <c r="VKI644" s="60"/>
      <c r="VKJ644" s="61"/>
      <c r="VKK644" s="104"/>
      <c r="VKL644" s="60"/>
      <c r="VKM644" s="61"/>
      <c r="VKN644" s="104"/>
      <c r="VKO644" s="60"/>
      <c r="VKP644" s="61"/>
      <c r="VKQ644" s="104"/>
      <c r="VKR644" s="60"/>
      <c r="VKS644" s="61"/>
      <c r="VKT644" s="104"/>
      <c r="VKU644" s="60"/>
      <c r="VKV644" s="61"/>
      <c r="VKW644" s="104"/>
      <c r="VKX644" s="60"/>
      <c r="VKY644" s="61"/>
      <c r="VKZ644" s="104"/>
      <c r="VLA644" s="60"/>
      <c r="VLB644" s="61"/>
      <c r="VLC644" s="104"/>
      <c r="VLD644" s="60"/>
      <c r="VLE644" s="61"/>
      <c r="VLF644" s="104"/>
      <c r="VLG644" s="60"/>
      <c r="VLH644" s="61"/>
      <c r="VLI644" s="104"/>
      <c r="VLJ644" s="60"/>
      <c r="VLK644" s="61"/>
      <c r="VLL644" s="104"/>
      <c r="VLM644" s="60"/>
      <c r="VLN644" s="61"/>
      <c r="VLO644" s="104"/>
      <c r="VLP644" s="60"/>
      <c r="VLQ644" s="61"/>
      <c r="VLR644" s="104"/>
      <c r="VLS644" s="60"/>
      <c r="VLT644" s="61"/>
      <c r="VLU644" s="104"/>
      <c r="VLV644" s="60"/>
      <c r="VLW644" s="61"/>
      <c r="VLX644" s="104"/>
      <c r="VLY644" s="60"/>
      <c r="VLZ644" s="61"/>
      <c r="VMA644" s="104"/>
      <c r="VMB644" s="60"/>
      <c r="VMC644" s="61"/>
      <c r="VMD644" s="104"/>
      <c r="VME644" s="60"/>
      <c r="VMF644" s="61"/>
      <c r="VMG644" s="104"/>
      <c r="VMH644" s="60"/>
      <c r="VMI644" s="61"/>
      <c r="VMJ644" s="104"/>
      <c r="VMK644" s="60"/>
      <c r="VML644" s="61"/>
      <c r="VMM644" s="104"/>
      <c r="VMN644" s="60"/>
      <c r="VMO644" s="61"/>
      <c r="VMP644" s="104"/>
      <c r="VMQ644" s="60"/>
      <c r="VMR644" s="61"/>
      <c r="VMS644" s="104"/>
      <c r="VMT644" s="60"/>
      <c r="VMU644" s="61"/>
      <c r="VMV644" s="104"/>
      <c r="VMW644" s="60"/>
      <c r="VMX644" s="61"/>
      <c r="VMY644" s="104"/>
      <c r="VMZ644" s="60"/>
      <c r="VNA644" s="61"/>
      <c r="VNB644" s="104"/>
      <c r="VNC644" s="60"/>
      <c r="VND644" s="61"/>
      <c r="VNE644" s="104"/>
      <c r="VNF644" s="60"/>
      <c r="VNG644" s="61"/>
      <c r="VNH644" s="104"/>
      <c r="VNI644" s="60"/>
      <c r="VNJ644" s="61"/>
      <c r="VNK644" s="104"/>
      <c r="VNL644" s="60"/>
      <c r="VNM644" s="61"/>
      <c r="VNN644" s="104"/>
      <c r="VNO644" s="60"/>
      <c r="VNP644" s="61"/>
      <c r="VNQ644" s="104"/>
      <c r="VNR644" s="60"/>
      <c r="VNS644" s="61"/>
      <c r="VNT644" s="104"/>
      <c r="VNU644" s="60"/>
      <c r="VNV644" s="61"/>
      <c r="VNW644" s="104"/>
      <c r="VNX644" s="60"/>
      <c r="VNY644" s="61"/>
      <c r="VNZ644" s="104"/>
      <c r="VOA644" s="60"/>
      <c r="VOB644" s="61"/>
      <c r="VOC644" s="104"/>
      <c r="VOD644" s="60"/>
      <c r="VOE644" s="61"/>
      <c r="VOF644" s="104"/>
      <c r="VOG644" s="60"/>
      <c r="VOH644" s="61"/>
      <c r="VOI644" s="104"/>
      <c r="VOJ644" s="60"/>
      <c r="VOK644" s="61"/>
      <c r="VOL644" s="104"/>
      <c r="VOM644" s="60"/>
      <c r="VON644" s="61"/>
      <c r="VOO644" s="104"/>
      <c r="VOP644" s="60"/>
      <c r="VOQ644" s="61"/>
      <c r="VOR644" s="104"/>
      <c r="VOS644" s="60"/>
      <c r="VOT644" s="61"/>
      <c r="VOU644" s="104"/>
      <c r="VOV644" s="60"/>
      <c r="VOW644" s="61"/>
      <c r="VOX644" s="104"/>
      <c r="VOY644" s="60"/>
      <c r="VOZ644" s="61"/>
      <c r="VPA644" s="104"/>
      <c r="VPB644" s="60"/>
      <c r="VPC644" s="61"/>
      <c r="VPD644" s="104"/>
      <c r="VPE644" s="60"/>
      <c r="VPF644" s="61"/>
      <c r="VPG644" s="104"/>
      <c r="VPH644" s="60"/>
      <c r="VPI644" s="61"/>
      <c r="VPJ644" s="104"/>
      <c r="VPK644" s="60"/>
      <c r="VPL644" s="61"/>
      <c r="VPM644" s="104"/>
      <c r="VPN644" s="60"/>
      <c r="VPO644" s="61"/>
      <c r="VPP644" s="104"/>
      <c r="VPQ644" s="60"/>
      <c r="VPR644" s="61"/>
      <c r="VPS644" s="104"/>
      <c r="VPT644" s="60"/>
      <c r="VPU644" s="61"/>
      <c r="VPV644" s="104"/>
      <c r="VPW644" s="60"/>
      <c r="VPX644" s="61"/>
      <c r="VPY644" s="104"/>
      <c r="VPZ644" s="60"/>
      <c r="VQA644" s="61"/>
      <c r="VQB644" s="104"/>
      <c r="VQC644" s="60"/>
      <c r="VQD644" s="61"/>
      <c r="VQE644" s="104"/>
      <c r="VQF644" s="60"/>
      <c r="VQG644" s="61"/>
      <c r="VQH644" s="104"/>
      <c r="VQI644" s="60"/>
      <c r="VQJ644" s="61"/>
      <c r="VQK644" s="104"/>
      <c r="VQL644" s="60"/>
      <c r="VQM644" s="61"/>
      <c r="VQN644" s="104"/>
      <c r="VQO644" s="60"/>
      <c r="VQP644" s="61"/>
      <c r="VQQ644" s="104"/>
      <c r="VQR644" s="60"/>
      <c r="VQS644" s="61"/>
      <c r="VQT644" s="104"/>
      <c r="VQU644" s="60"/>
      <c r="VQV644" s="61"/>
      <c r="VQW644" s="104"/>
      <c r="VQX644" s="60"/>
      <c r="VQY644" s="61"/>
      <c r="VQZ644" s="104"/>
      <c r="VRA644" s="60"/>
      <c r="VRB644" s="61"/>
      <c r="VRC644" s="104"/>
      <c r="VRD644" s="60"/>
      <c r="VRE644" s="61"/>
      <c r="VRF644" s="104"/>
      <c r="VRG644" s="60"/>
      <c r="VRH644" s="61"/>
      <c r="VRI644" s="104"/>
      <c r="VRJ644" s="60"/>
      <c r="VRK644" s="61"/>
      <c r="VRL644" s="104"/>
      <c r="VRM644" s="60"/>
      <c r="VRN644" s="61"/>
      <c r="VRO644" s="104"/>
      <c r="VRP644" s="60"/>
      <c r="VRQ644" s="61"/>
      <c r="VRR644" s="104"/>
      <c r="VRS644" s="60"/>
      <c r="VRT644" s="61"/>
      <c r="VRU644" s="104"/>
      <c r="VRV644" s="60"/>
      <c r="VRW644" s="61"/>
      <c r="VRX644" s="104"/>
      <c r="VRY644" s="60"/>
      <c r="VRZ644" s="61"/>
      <c r="VSA644" s="104"/>
      <c r="VSB644" s="60"/>
      <c r="VSC644" s="61"/>
      <c r="VSD644" s="104"/>
      <c r="VSE644" s="60"/>
      <c r="VSF644" s="61"/>
      <c r="VSG644" s="104"/>
      <c r="VSH644" s="60"/>
      <c r="VSI644" s="61"/>
      <c r="VSJ644" s="104"/>
      <c r="VSK644" s="60"/>
      <c r="VSL644" s="61"/>
      <c r="VSM644" s="104"/>
      <c r="VSN644" s="60"/>
      <c r="VSO644" s="61"/>
      <c r="VSP644" s="104"/>
      <c r="VSQ644" s="60"/>
      <c r="VSR644" s="61"/>
      <c r="VSS644" s="104"/>
      <c r="VST644" s="60"/>
      <c r="VSU644" s="61"/>
      <c r="VSV644" s="104"/>
      <c r="VSW644" s="60"/>
      <c r="VSX644" s="61"/>
      <c r="VSY644" s="104"/>
      <c r="VSZ644" s="60"/>
      <c r="VTA644" s="61"/>
      <c r="VTB644" s="104"/>
      <c r="VTC644" s="60"/>
      <c r="VTD644" s="61"/>
      <c r="VTE644" s="104"/>
      <c r="VTF644" s="60"/>
      <c r="VTG644" s="61"/>
      <c r="VTH644" s="104"/>
      <c r="VTI644" s="60"/>
      <c r="VTJ644" s="61"/>
      <c r="VTK644" s="104"/>
      <c r="VTL644" s="60"/>
      <c r="VTM644" s="61"/>
      <c r="VTN644" s="104"/>
      <c r="VTO644" s="60"/>
      <c r="VTP644" s="61"/>
      <c r="VTQ644" s="104"/>
      <c r="VTR644" s="60"/>
      <c r="VTS644" s="61"/>
      <c r="VTT644" s="104"/>
      <c r="VTU644" s="60"/>
      <c r="VTV644" s="61"/>
      <c r="VTW644" s="104"/>
      <c r="VTX644" s="60"/>
      <c r="VTY644" s="61"/>
      <c r="VTZ644" s="104"/>
      <c r="VUA644" s="60"/>
      <c r="VUB644" s="61"/>
      <c r="VUC644" s="104"/>
      <c r="VUD644" s="60"/>
      <c r="VUE644" s="61"/>
      <c r="VUF644" s="104"/>
      <c r="VUG644" s="60"/>
      <c r="VUH644" s="61"/>
      <c r="VUI644" s="104"/>
      <c r="VUJ644" s="60"/>
      <c r="VUK644" s="61"/>
      <c r="VUL644" s="104"/>
      <c r="VUM644" s="60"/>
      <c r="VUN644" s="61"/>
      <c r="VUO644" s="104"/>
      <c r="VUP644" s="60"/>
      <c r="VUQ644" s="61"/>
      <c r="VUR644" s="104"/>
      <c r="VUS644" s="60"/>
      <c r="VUT644" s="61"/>
      <c r="VUU644" s="104"/>
      <c r="VUV644" s="60"/>
      <c r="VUW644" s="61"/>
      <c r="VUX644" s="104"/>
      <c r="VUY644" s="60"/>
      <c r="VUZ644" s="61"/>
      <c r="VVA644" s="104"/>
      <c r="VVB644" s="60"/>
      <c r="VVC644" s="61"/>
      <c r="VVD644" s="104"/>
      <c r="VVE644" s="60"/>
      <c r="VVF644" s="61"/>
      <c r="VVG644" s="104"/>
      <c r="VVH644" s="60"/>
      <c r="VVI644" s="61"/>
      <c r="VVJ644" s="104"/>
      <c r="VVK644" s="60"/>
      <c r="VVL644" s="61"/>
      <c r="VVM644" s="104"/>
      <c r="VVN644" s="60"/>
      <c r="VVO644" s="61"/>
      <c r="VVP644" s="104"/>
      <c r="VVQ644" s="60"/>
      <c r="VVR644" s="61"/>
      <c r="VVS644" s="104"/>
      <c r="VVT644" s="60"/>
      <c r="VVU644" s="61"/>
      <c r="VVV644" s="104"/>
      <c r="VVW644" s="60"/>
      <c r="VVX644" s="61"/>
      <c r="VVY644" s="104"/>
      <c r="VVZ644" s="60"/>
      <c r="VWA644" s="61"/>
      <c r="VWB644" s="104"/>
      <c r="VWC644" s="60"/>
      <c r="VWD644" s="61"/>
      <c r="VWE644" s="104"/>
      <c r="VWF644" s="60"/>
      <c r="VWG644" s="61"/>
      <c r="VWH644" s="104"/>
      <c r="VWI644" s="60"/>
      <c r="VWJ644" s="61"/>
      <c r="VWK644" s="104"/>
      <c r="VWL644" s="60"/>
      <c r="VWM644" s="61"/>
      <c r="VWN644" s="104"/>
      <c r="VWO644" s="60"/>
      <c r="VWP644" s="61"/>
      <c r="VWQ644" s="104"/>
      <c r="VWR644" s="60"/>
      <c r="VWS644" s="61"/>
      <c r="VWT644" s="104"/>
      <c r="VWU644" s="60"/>
      <c r="VWV644" s="61"/>
      <c r="VWW644" s="104"/>
      <c r="VWX644" s="60"/>
      <c r="VWY644" s="61"/>
      <c r="VWZ644" s="104"/>
      <c r="VXA644" s="60"/>
      <c r="VXB644" s="61"/>
      <c r="VXC644" s="104"/>
      <c r="VXD644" s="60"/>
      <c r="VXE644" s="61"/>
      <c r="VXF644" s="104"/>
      <c r="VXG644" s="60"/>
      <c r="VXH644" s="61"/>
      <c r="VXI644" s="104"/>
      <c r="VXJ644" s="60"/>
      <c r="VXK644" s="61"/>
      <c r="VXL644" s="104"/>
      <c r="VXM644" s="60"/>
      <c r="VXN644" s="61"/>
      <c r="VXO644" s="104"/>
      <c r="VXP644" s="60"/>
      <c r="VXQ644" s="61"/>
      <c r="VXR644" s="104"/>
      <c r="VXS644" s="60"/>
      <c r="VXT644" s="61"/>
      <c r="VXU644" s="104"/>
      <c r="VXV644" s="60"/>
      <c r="VXW644" s="61"/>
      <c r="VXX644" s="104"/>
      <c r="VXY644" s="60"/>
      <c r="VXZ644" s="61"/>
      <c r="VYA644" s="104"/>
      <c r="VYB644" s="60"/>
      <c r="VYC644" s="61"/>
      <c r="VYD644" s="104"/>
      <c r="VYE644" s="60"/>
      <c r="VYF644" s="61"/>
      <c r="VYG644" s="104"/>
      <c r="VYH644" s="60"/>
      <c r="VYI644" s="61"/>
      <c r="VYJ644" s="104"/>
      <c r="VYK644" s="60"/>
      <c r="VYL644" s="61"/>
      <c r="VYM644" s="104"/>
      <c r="VYN644" s="60"/>
      <c r="VYO644" s="61"/>
      <c r="VYP644" s="104"/>
      <c r="VYQ644" s="60"/>
      <c r="VYR644" s="61"/>
      <c r="VYS644" s="104"/>
      <c r="VYT644" s="60"/>
      <c r="VYU644" s="61"/>
      <c r="VYV644" s="104"/>
      <c r="VYW644" s="60"/>
      <c r="VYX644" s="61"/>
      <c r="VYY644" s="104"/>
      <c r="VYZ644" s="60"/>
      <c r="VZA644" s="61"/>
      <c r="VZB644" s="104"/>
      <c r="VZC644" s="60"/>
      <c r="VZD644" s="61"/>
      <c r="VZE644" s="104"/>
      <c r="VZF644" s="60"/>
      <c r="VZG644" s="61"/>
      <c r="VZH644" s="104"/>
      <c r="VZI644" s="60"/>
      <c r="VZJ644" s="61"/>
      <c r="VZK644" s="104"/>
      <c r="VZL644" s="60"/>
      <c r="VZM644" s="61"/>
      <c r="VZN644" s="104"/>
      <c r="VZO644" s="60"/>
      <c r="VZP644" s="61"/>
      <c r="VZQ644" s="104"/>
      <c r="VZR644" s="60"/>
      <c r="VZS644" s="61"/>
      <c r="VZT644" s="104"/>
      <c r="VZU644" s="60"/>
      <c r="VZV644" s="61"/>
      <c r="VZW644" s="104"/>
      <c r="VZX644" s="60"/>
      <c r="VZY644" s="61"/>
      <c r="VZZ644" s="104"/>
      <c r="WAA644" s="60"/>
      <c r="WAB644" s="61"/>
      <c r="WAC644" s="104"/>
      <c r="WAD644" s="60"/>
      <c r="WAE644" s="61"/>
      <c r="WAF644" s="104"/>
      <c r="WAG644" s="60"/>
      <c r="WAH644" s="61"/>
      <c r="WAI644" s="104"/>
      <c r="WAJ644" s="60"/>
      <c r="WAK644" s="61"/>
      <c r="WAL644" s="104"/>
      <c r="WAM644" s="60"/>
      <c r="WAN644" s="61"/>
      <c r="WAO644" s="104"/>
      <c r="WAP644" s="60"/>
      <c r="WAQ644" s="61"/>
      <c r="WAR644" s="104"/>
      <c r="WAS644" s="60"/>
      <c r="WAT644" s="61"/>
      <c r="WAU644" s="104"/>
      <c r="WAV644" s="60"/>
      <c r="WAW644" s="61"/>
      <c r="WAX644" s="104"/>
      <c r="WAY644" s="60"/>
      <c r="WAZ644" s="61"/>
      <c r="WBA644" s="104"/>
      <c r="WBB644" s="60"/>
      <c r="WBC644" s="61"/>
      <c r="WBD644" s="104"/>
      <c r="WBE644" s="60"/>
      <c r="WBF644" s="61"/>
      <c r="WBG644" s="104"/>
      <c r="WBH644" s="60"/>
      <c r="WBI644" s="61"/>
      <c r="WBJ644" s="104"/>
      <c r="WBK644" s="60"/>
      <c r="WBL644" s="61"/>
      <c r="WBM644" s="104"/>
      <c r="WBN644" s="60"/>
      <c r="WBO644" s="61"/>
      <c r="WBP644" s="104"/>
      <c r="WBQ644" s="60"/>
      <c r="WBR644" s="61"/>
      <c r="WBS644" s="104"/>
      <c r="WBT644" s="60"/>
      <c r="WBU644" s="61"/>
      <c r="WBV644" s="104"/>
      <c r="WBW644" s="60"/>
      <c r="WBX644" s="61"/>
      <c r="WBY644" s="104"/>
      <c r="WBZ644" s="60"/>
      <c r="WCA644" s="61"/>
      <c r="WCB644" s="104"/>
      <c r="WCC644" s="60"/>
      <c r="WCD644" s="61"/>
      <c r="WCE644" s="104"/>
      <c r="WCF644" s="60"/>
      <c r="WCG644" s="61"/>
      <c r="WCH644" s="104"/>
      <c r="WCI644" s="60"/>
      <c r="WCJ644" s="61"/>
      <c r="WCK644" s="104"/>
      <c r="WCL644" s="60"/>
      <c r="WCM644" s="61"/>
      <c r="WCN644" s="104"/>
      <c r="WCO644" s="60"/>
      <c r="WCP644" s="61"/>
      <c r="WCQ644" s="104"/>
      <c r="WCR644" s="60"/>
      <c r="WCS644" s="61"/>
      <c r="WCT644" s="104"/>
      <c r="WCU644" s="60"/>
      <c r="WCV644" s="61"/>
      <c r="WCW644" s="104"/>
      <c r="WCX644" s="60"/>
      <c r="WCY644" s="61"/>
      <c r="WCZ644" s="104"/>
      <c r="WDA644" s="60"/>
      <c r="WDB644" s="61"/>
      <c r="WDC644" s="104"/>
      <c r="WDD644" s="60"/>
      <c r="WDE644" s="61"/>
      <c r="WDF644" s="104"/>
      <c r="WDG644" s="60"/>
      <c r="WDH644" s="61"/>
      <c r="WDI644" s="104"/>
      <c r="WDJ644" s="60"/>
      <c r="WDK644" s="61"/>
      <c r="WDL644" s="104"/>
      <c r="WDM644" s="60"/>
      <c r="WDN644" s="61"/>
      <c r="WDO644" s="104"/>
      <c r="WDP644" s="60"/>
      <c r="WDQ644" s="61"/>
      <c r="WDR644" s="104"/>
      <c r="WDS644" s="60"/>
      <c r="WDT644" s="61"/>
      <c r="WDU644" s="104"/>
      <c r="WDV644" s="60"/>
      <c r="WDW644" s="61"/>
      <c r="WDX644" s="104"/>
      <c r="WDY644" s="60"/>
      <c r="WDZ644" s="61"/>
      <c r="WEA644" s="104"/>
      <c r="WEB644" s="60"/>
      <c r="WEC644" s="61"/>
      <c r="WED644" s="104"/>
      <c r="WEE644" s="60"/>
      <c r="WEF644" s="61"/>
      <c r="WEG644" s="104"/>
      <c r="WEH644" s="60"/>
      <c r="WEI644" s="61"/>
      <c r="WEJ644" s="104"/>
      <c r="WEK644" s="60"/>
      <c r="WEL644" s="61"/>
      <c r="WEM644" s="104"/>
      <c r="WEN644" s="60"/>
      <c r="WEO644" s="61"/>
      <c r="WEP644" s="104"/>
      <c r="WEQ644" s="60"/>
      <c r="WER644" s="61"/>
      <c r="WES644" s="104"/>
      <c r="WET644" s="60"/>
      <c r="WEU644" s="61"/>
      <c r="WEV644" s="104"/>
      <c r="WEW644" s="60"/>
      <c r="WEX644" s="61"/>
      <c r="WEY644" s="104"/>
      <c r="WEZ644" s="60"/>
      <c r="WFA644" s="61"/>
      <c r="WFB644" s="104"/>
      <c r="WFC644" s="60"/>
      <c r="WFD644" s="61"/>
      <c r="WFE644" s="104"/>
      <c r="WFF644" s="60"/>
      <c r="WFG644" s="61"/>
      <c r="WFH644" s="104"/>
      <c r="WFI644" s="60"/>
      <c r="WFJ644" s="61"/>
      <c r="WFK644" s="104"/>
      <c r="WFL644" s="60"/>
      <c r="WFM644" s="61"/>
      <c r="WFN644" s="104"/>
      <c r="WFO644" s="60"/>
      <c r="WFP644" s="61"/>
      <c r="WFQ644" s="104"/>
      <c r="WFR644" s="60"/>
      <c r="WFS644" s="61"/>
      <c r="WFT644" s="104"/>
      <c r="WFU644" s="60"/>
      <c r="WFV644" s="61"/>
      <c r="WFW644" s="104"/>
      <c r="WFX644" s="60"/>
      <c r="WFY644" s="61"/>
      <c r="WFZ644" s="104"/>
      <c r="WGA644" s="60"/>
      <c r="WGB644" s="61"/>
      <c r="WGC644" s="104"/>
      <c r="WGD644" s="60"/>
      <c r="WGE644" s="61"/>
      <c r="WGF644" s="104"/>
      <c r="WGG644" s="60"/>
      <c r="WGH644" s="61"/>
      <c r="WGI644" s="104"/>
      <c r="WGJ644" s="60"/>
      <c r="WGK644" s="61"/>
      <c r="WGL644" s="104"/>
      <c r="WGM644" s="60"/>
      <c r="WGN644" s="61"/>
      <c r="WGO644" s="104"/>
      <c r="WGP644" s="60"/>
      <c r="WGQ644" s="61"/>
      <c r="WGR644" s="104"/>
      <c r="WGS644" s="60"/>
      <c r="WGT644" s="61"/>
      <c r="WGU644" s="104"/>
      <c r="WGV644" s="60"/>
      <c r="WGW644" s="61"/>
      <c r="WGX644" s="104"/>
      <c r="WGY644" s="60"/>
      <c r="WGZ644" s="61"/>
      <c r="WHA644" s="104"/>
      <c r="WHB644" s="60"/>
      <c r="WHC644" s="61"/>
      <c r="WHD644" s="104"/>
      <c r="WHE644" s="60"/>
      <c r="WHF644" s="61"/>
      <c r="WHG644" s="104"/>
      <c r="WHH644" s="60"/>
      <c r="WHI644" s="61"/>
      <c r="WHJ644" s="104"/>
      <c r="WHK644" s="60"/>
      <c r="WHL644" s="61"/>
      <c r="WHM644" s="104"/>
      <c r="WHN644" s="60"/>
      <c r="WHO644" s="61"/>
      <c r="WHP644" s="104"/>
      <c r="WHQ644" s="60"/>
      <c r="WHR644" s="61"/>
      <c r="WHS644" s="104"/>
      <c r="WHT644" s="60"/>
      <c r="WHU644" s="61"/>
      <c r="WHV644" s="104"/>
      <c r="WHW644" s="60"/>
      <c r="WHX644" s="61"/>
      <c r="WHY644" s="104"/>
      <c r="WHZ644" s="60"/>
      <c r="WIA644" s="61"/>
      <c r="WIB644" s="104"/>
      <c r="WIC644" s="60"/>
      <c r="WID644" s="61"/>
      <c r="WIE644" s="104"/>
      <c r="WIF644" s="60"/>
      <c r="WIG644" s="61"/>
      <c r="WIH644" s="104"/>
      <c r="WII644" s="60"/>
      <c r="WIJ644" s="61"/>
      <c r="WIK644" s="104"/>
      <c r="WIL644" s="60"/>
      <c r="WIM644" s="61"/>
      <c r="WIN644" s="104"/>
      <c r="WIO644" s="60"/>
      <c r="WIP644" s="61"/>
      <c r="WIQ644" s="104"/>
      <c r="WIR644" s="60"/>
      <c r="WIS644" s="61"/>
      <c r="WIT644" s="104"/>
      <c r="WIU644" s="60"/>
      <c r="WIV644" s="61"/>
      <c r="WIW644" s="104"/>
      <c r="WIX644" s="60"/>
      <c r="WIY644" s="61"/>
      <c r="WIZ644" s="104"/>
      <c r="WJA644" s="60"/>
      <c r="WJB644" s="61"/>
      <c r="WJC644" s="104"/>
      <c r="WJD644" s="60"/>
      <c r="WJE644" s="61"/>
      <c r="WJF644" s="104"/>
      <c r="WJG644" s="60"/>
      <c r="WJH644" s="61"/>
      <c r="WJI644" s="104"/>
      <c r="WJJ644" s="60"/>
      <c r="WJK644" s="61"/>
      <c r="WJL644" s="104"/>
      <c r="WJM644" s="60"/>
      <c r="WJN644" s="61"/>
      <c r="WJO644" s="104"/>
      <c r="WJP644" s="60"/>
      <c r="WJQ644" s="61"/>
      <c r="WJR644" s="104"/>
      <c r="WJS644" s="60"/>
      <c r="WJT644" s="61"/>
      <c r="WJU644" s="104"/>
      <c r="WJV644" s="60"/>
      <c r="WJW644" s="61"/>
      <c r="WJX644" s="104"/>
      <c r="WJY644" s="60"/>
      <c r="WJZ644" s="61"/>
      <c r="WKA644" s="104"/>
      <c r="WKB644" s="60"/>
      <c r="WKC644" s="61"/>
      <c r="WKD644" s="104"/>
      <c r="WKE644" s="60"/>
      <c r="WKF644" s="61"/>
      <c r="WKG644" s="104"/>
      <c r="WKH644" s="60"/>
      <c r="WKI644" s="61"/>
      <c r="WKJ644" s="104"/>
      <c r="WKK644" s="60"/>
      <c r="WKL644" s="61"/>
      <c r="WKM644" s="104"/>
      <c r="WKN644" s="60"/>
      <c r="WKO644" s="61"/>
      <c r="WKP644" s="104"/>
      <c r="WKQ644" s="60"/>
      <c r="WKR644" s="61"/>
      <c r="WKS644" s="104"/>
      <c r="WKT644" s="60"/>
      <c r="WKU644" s="61"/>
      <c r="WKV644" s="104"/>
      <c r="WKW644" s="60"/>
      <c r="WKX644" s="61"/>
      <c r="WKY644" s="104"/>
      <c r="WKZ644" s="60"/>
      <c r="WLA644" s="61"/>
      <c r="WLB644" s="104"/>
      <c r="WLC644" s="60"/>
      <c r="WLD644" s="61"/>
      <c r="WLE644" s="104"/>
      <c r="WLF644" s="60"/>
      <c r="WLG644" s="61"/>
      <c r="WLH644" s="104"/>
      <c r="WLI644" s="60"/>
      <c r="WLJ644" s="61"/>
      <c r="WLK644" s="104"/>
      <c r="WLL644" s="60"/>
      <c r="WLM644" s="61"/>
      <c r="WLN644" s="104"/>
      <c r="WLO644" s="60"/>
      <c r="WLP644" s="61"/>
      <c r="WLQ644" s="104"/>
      <c r="WLR644" s="60"/>
      <c r="WLS644" s="61"/>
      <c r="WLT644" s="104"/>
      <c r="WLU644" s="60"/>
      <c r="WLV644" s="61"/>
      <c r="WLW644" s="104"/>
      <c r="WLX644" s="60"/>
      <c r="WLY644" s="61"/>
      <c r="WLZ644" s="104"/>
      <c r="WMA644" s="60"/>
      <c r="WMB644" s="61"/>
      <c r="WMC644" s="104"/>
      <c r="WMD644" s="60"/>
      <c r="WME644" s="61"/>
      <c r="WMF644" s="104"/>
      <c r="WMG644" s="60"/>
      <c r="WMH644" s="61"/>
      <c r="WMI644" s="104"/>
      <c r="WMJ644" s="60"/>
      <c r="WMK644" s="61"/>
      <c r="WML644" s="104"/>
      <c r="WMM644" s="60"/>
      <c r="WMN644" s="61"/>
      <c r="WMO644" s="104"/>
      <c r="WMP644" s="60"/>
      <c r="WMQ644" s="61"/>
      <c r="WMR644" s="104"/>
      <c r="WMS644" s="60"/>
      <c r="WMT644" s="61"/>
      <c r="WMU644" s="104"/>
      <c r="WMV644" s="60"/>
      <c r="WMW644" s="61"/>
      <c r="WMX644" s="104"/>
      <c r="WMY644" s="60"/>
      <c r="WMZ644" s="61"/>
      <c r="WNA644" s="104"/>
      <c r="WNB644" s="60"/>
      <c r="WNC644" s="61"/>
      <c r="WND644" s="104"/>
      <c r="WNE644" s="60"/>
      <c r="WNF644" s="61"/>
      <c r="WNG644" s="104"/>
      <c r="WNH644" s="60"/>
      <c r="WNI644" s="61"/>
      <c r="WNJ644" s="104"/>
      <c r="WNK644" s="60"/>
      <c r="WNL644" s="61"/>
      <c r="WNM644" s="104"/>
      <c r="WNN644" s="60"/>
      <c r="WNO644" s="61"/>
      <c r="WNP644" s="104"/>
      <c r="WNQ644" s="60"/>
      <c r="WNR644" s="61"/>
      <c r="WNS644" s="104"/>
      <c r="WNT644" s="60"/>
      <c r="WNU644" s="61"/>
      <c r="WNV644" s="104"/>
      <c r="WNW644" s="60"/>
      <c r="WNX644" s="61"/>
      <c r="WNY644" s="104"/>
      <c r="WNZ644" s="60"/>
      <c r="WOA644" s="61"/>
      <c r="WOB644" s="104"/>
      <c r="WOC644" s="60"/>
      <c r="WOD644" s="61"/>
      <c r="WOE644" s="104"/>
      <c r="WOF644" s="60"/>
      <c r="WOG644" s="61"/>
      <c r="WOH644" s="104"/>
      <c r="WOI644" s="60"/>
      <c r="WOJ644" s="61"/>
      <c r="WOK644" s="104"/>
      <c r="WOL644" s="60"/>
      <c r="WOM644" s="61"/>
      <c r="WON644" s="104"/>
      <c r="WOO644" s="60"/>
      <c r="WOP644" s="61"/>
      <c r="WOQ644" s="104"/>
      <c r="WOR644" s="60"/>
      <c r="WOS644" s="61"/>
      <c r="WOT644" s="104"/>
      <c r="WOU644" s="60"/>
      <c r="WOV644" s="61"/>
      <c r="WOW644" s="104"/>
      <c r="WOX644" s="60"/>
      <c r="WOY644" s="61"/>
      <c r="WOZ644" s="104"/>
      <c r="WPA644" s="60"/>
      <c r="WPB644" s="61"/>
      <c r="WPC644" s="104"/>
      <c r="WPD644" s="60"/>
      <c r="WPE644" s="61"/>
      <c r="WPF644" s="104"/>
      <c r="WPG644" s="60"/>
      <c r="WPH644" s="61"/>
      <c r="WPI644" s="104"/>
      <c r="WPJ644" s="60"/>
      <c r="WPK644" s="61"/>
      <c r="WPL644" s="104"/>
      <c r="WPM644" s="60"/>
      <c r="WPN644" s="61"/>
      <c r="WPO644" s="104"/>
      <c r="WPP644" s="60"/>
      <c r="WPQ644" s="61"/>
      <c r="WPR644" s="104"/>
      <c r="WPS644" s="60"/>
      <c r="WPT644" s="61"/>
      <c r="WPU644" s="104"/>
      <c r="WPV644" s="60"/>
      <c r="WPW644" s="61"/>
      <c r="WPX644" s="104"/>
      <c r="WPY644" s="60"/>
      <c r="WPZ644" s="61"/>
      <c r="WQA644" s="104"/>
      <c r="WQB644" s="60"/>
      <c r="WQC644" s="61"/>
      <c r="WQD644" s="104"/>
      <c r="WQE644" s="60"/>
      <c r="WQF644" s="61"/>
      <c r="WQG644" s="104"/>
      <c r="WQH644" s="60"/>
      <c r="WQI644" s="61"/>
      <c r="WQJ644" s="104"/>
      <c r="WQK644" s="60"/>
      <c r="WQL644" s="61"/>
      <c r="WQM644" s="104"/>
      <c r="WQN644" s="60"/>
      <c r="WQO644" s="61"/>
      <c r="WQP644" s="104"/>
      <c r="WQQ644" s="60"/>
      <c r="WQR644" s="61"/>
      <c r="WQS644" s="104"/>
      <c r="WQT644" s="60"/>
      <c r="WQU644" s="61"/>
      <c r="WQV644" s="104"/>
      <c r="WQW644" s="60"/>
      <c r="WQX644" s="61"/>
      <c r="WQY644" s="104"/>
      <c r="WQZ644" s="60"/>
      <c r="WRA644" s="61"/>
      <c r="WRB644" s="104"/>
      <c r="WRC644" s="60"/>
      <c r="WRD644" s="61"/>
      <c r="WRE644" s="104"/>
      <c r="WRF644" s="60"/>
      <c r="WRG644" s="61"/>
      <c r="WRH644" s="104"/>
      <c r="WRI644" s="60"/>
      <c r="WRJ644" s="61"/>
      <c r="WRK644" s="104"/>
      <c r="WRL644" s="60"/>
      <c r="WRM644" s="61"/>
      <c r="WRN644" s="104"/>
      <c r="WRO644" s="60"/>
      <c r="WRP644" s="61"/>
      <c r="WRQ644" s="104"/>
      <c r="WRR644" s="60"/>
      <c r="WRS644" s="61"/>
      <c r="WRT644" s="104"/>
      <c r="WRU644" s="60"/>
      <c r="WRV644" s="61"/>
      <c r="WRW644" s="104"/>
      <c r="WRX644" s="60"/>
      <c r="WRY644" s="61"/>
      <c r="WRZ644" s="104"/>
      <c r="WSA644" s="60"/>
      <c r="WSB644" s="61"/>
      <c r="WSC644" s="104"/>
      <c r="WSD644" s="60"/>
      <c r="WSE644" s="61"/>
      <c r="WSF644" s="104"/>
      <c r="WSG644" s="60"/>
      <c r="WSH644" s="61"/>
      <c r="WSI644" s="104"/>
      <c r="WSJ644" s="60"/>
      <c r="WSK644" s="61"/>
      <c r="WSL644" s="104"/>
      <c r="WSM644" s="60"/>
      <c r="WSN644" s="61"/>
      <c r="WSO644" s="104"/>
      <c r="WSP644" s="60"/>
      <c r="WSQ644" s="61"/>
      <c r="WSR644" s="104"/>
      <c r="WSS644" s="60"/>
      <c r="WST644" s="61"/>
      <c r="WSU644" s="104"/>
      <c r="WSV644" s="60"/>
      <c r="WSW644" s="61"/>
      <c r="WSX644" s="104"/>
      <c r="WSY644" s="60"/>
      <c r="WSZ644" s="61"/>
      <c r="WTA644" s="104"/>
      <c r="WTB644" s="60"/>
      <c r="WTC644" s="61"/>
      <c r="WTD644" s="104"/>
      <c r="WTE644" s="60"/>
      <c r="WTF644" s="61"/>
      <c r="WTG644" s="104"/>
      <c r="WTH644" s="60"/>
      <c r="WTI644" s="61"/>
      <c r="WTJ644" s="104"/>
      <c r="WTK644" s="60"/>
      <c r="WTL644" s="61"/>
      <c r="WTM644" s="104"/>
      <c r="WTN644" s="60"/>
      <c r="WTO644" s="61"/>
      <c r="WTP644" s="104"/>
      <c r="WTQ644" s="60"/>
      <c r="WTR644" s="61"/>
      <c r="WTS644" s="104"/>
      <c r="WTT644" s="60"/>
      <c r="WTU644" s="61"/>
      <c r="WTV644" s="104"/>
      <c r="WTW644" s="60"/>
      <c r="WTX644" s="61"/>
      <c r="WTY644" s="104"/>
      <c r="WTZ644" s="60"/>
      <c r="WUA644" s="61"/>
      <c r="WUB644" s="104"/>
      <c r="WUC644" s="60"/>
      <c r="WUD644" s="61"/>
      <c r="WUE644" s="104"/>
      <c r="WUF644" s="60"/>
      <c r="WUG644" s="61"/>
      <c r="WUH644" s="104"/>
      <c r="WUI644" s="60"/>
      <c r="WUJ644" s="61"/>
      <c r="WUK644" s="104"/>
      <c r="WUL644" s="60"/>
      <c r="WUM644" s="61"/>
      <c r="WUN644" s="104"/>
      <c r="WUO644" s="60"/>
      <c r="WUP644" s="61"/>
      <c r="WUQ644" s="104"/>
      <c r="WUR644" s="60"/>
      <c r="WUS644" s="61"/>
      <c r="WUT644" s="104"/>
      <c r="WUU644" s="60"/>
      <c r="WUV644" s="61"/>
      <c r="WUW644" s="104"/>
      <c r="WUX644" s="60"/>
      <c r="WUY644" s="61"/>
      <c r="WUZ644" s="104"/>
      <c r="WVA644" s="60"/>
      <c r="WVB644" s="61"/>
      <c r="WVC644" s="104"/>
      <c r="WVD644" s="60"/>
      <c r="WVE644" s="61"/>
      <c r="WVF644" s="104"/>
      <c r="WVG644" s="60"/>
      <c r="WVH644" s="61"/>
      <c r="WVI644" s="104"/>
      <c r="WVJ644" s="60"/>
      <c r="WVK644" s="61"/>
      <c r="WVL644" s="104"/>
      <c r="WVM644" s="60"/>
      <c r="WVN644" s="61"/>
      <c r="WVO644" s="104"/>
      <c r="WVP644" s="60"/>
      <c r="WVQ644" s="61"/>
      <c r="WVR644" s="104"/>
      <c r="WVS644" s="60"/>
      <c r="WVT644" s="61"/>
      <c r="WVU644" s="104"/>
      <c r="WVV644" s="60"/>
      <c r="WVW644" s="61"/>
      <c r="WVX644" s="104"/>
      <c r="WVY644" s="60"/>
      <c r="WVZ644" s="61"/>
      <c r="WWA644" s="104"/>
      <c r="WWB644" s="60"/>
      <c r="WWC644" s="61"/>
      <c r="WWD644" s="104"/>
      <c r="WWE644" s="60"/>
      <c r="WWF644" s="61"/>
      <c r="WWG644" s="104"/>
      <c r="WWH644" s="60"/>
      <c r="WWI644" s="61"/>
      <c r="WWJ644" s="104"/>
      <c r="WWK644" s="60"/>
      <c r="WWL644" s="61"/>
      <c r="WWM644" s="104"/>
      <c r="WWN644" s="60"/>
      <c r="WWO644" s="61"/>
      <c r="WWP644" s="104"/>
      <c r="WWQ644" s="60"/>
      <c r="WWR644" s="61"/>
      <c r="WWS644" s="104"/>
      <c r="WWT644" s="60"/>
      <c r="WWU644" s="61"/>
      <c r="WWV644" s="104"/>
      <c r="WWW644" s="60"/>
      <c r="WWX644" s="61"/>
      <c r="WWY644" s="104"/>
      <c r="WWZ644" s="60"/>
      <c r="WXA644" s="61"/>
      <c r="WXB644" s="104"/>
      <c r="WXC644" s="60"/>
      <c r="WXD644" s="61"/>
      <c r="WXE644" s="104"/>
      <c r="WXF644" s="60"/>
      <c r="WXG644" s="61"/>
      <c r="WXH644" s="104"/>
      <c r="WXI644" s="60"/>
      <c r="WXJ644" s="61"/>
      <c r="WXK644" s="104"/>
      <c r="WXL644" s="60"/>
      <c r="WXM644" s="61"/>
      <c r="WXN644" s="104"/>
      <c r="WXO644" s="60"/>
      <c r="WXP644" s="61"/>
      <c r="WXQ644" s="104"/>
      <c r="WXR644" s="60"/>
      <c r="WXS644" s="61"/>
      <c r="WXT644" s="104"/>
      <c r="WXU644" s="60"/>
      <c r="WXV644" s="61"/>
      <c r="WXW644" s="104"/>
      <c r="WXX644" s="60"/>
      <c r="WXY644" s="61"/>
      <c r="WXZ644" s="104"/>
      <c r="WYA644" s="60"/>
      <c r="WYB644" s="61"/>
      <c r="WYC644" s="104"/>
      <c r="WYD644" s="60"/>
      <c r="WYE644" s="61"/>
      <c r="WYF644" s="104"/>
      <c r="WYG644" s="60"/>
      <c r="WYH644" s="61"/>
      <c r="WYI644" s="104"/>
      <c r="WYJ644" s="60"/>
      <c r="WYK644" s="61"/>
      <c r="WYL644" s="104"/>
      <c r="WYM644" s="60"/>
      <c r="WYN644" s="61"/>
      <c r="WYO644" s="104"/>
      <c r="WYP644" s="60"/>
      <c r="WYQ644" s="61"/>
      <c r="WYR644" s="104"/>
      <c r="WYS644" s="60"/>
      <c r="WYT644" s="61"/>
      <c r="WYU644" s="104"/>
      <c r="WYV644" s="60"/>
      <c r="WYW644" s="61"/>
      <c r="WYX644" s="104"/>
      <c r="WYY644" s="60"/>
      <c r="WYZ644" s="61"/>
      <c r="WZA644" s="104"/>
      <c r="WZB644" s="60"/>
      <c r="WZC644" s="61"/>
      <c r="WZD644" s="104"/>
      <c r="WZE644" s="60"/>
      <c r="WZF644" s="61"/>
      <c r="WZG644" s="104"/>
      <c r="WZH644" s="60"/>
      <c r="WZI644" s="61"/>
      <c r="WZJ644" s="104"/>
      <c r="WZK644" s="60"/>
      <c r="WZL644" s="61"/>
      <c r="WZM644" s="104"/>
      <c r="WZN644" s="60"/>
      <c r="WZO644" s="61"/>
      <c r="WZP644" s="104"/>
      <c r="WZQ644" s="60"/>
      <c r="WZR644" s="61"/>
      <c r="WZS644" s="104"/>
      <c r="WZT644" s="60"/>
      <c r="WZU644" s="61"/>
      <c r="WZV644" s="104"/>
      <c r="WZW644" s="60"/>
      <c r="WZX644" s="61"/>
      <c r="WZY644" s="104"/>
      <c r="WZZ644" s="60"/>
      <c r="XAA644" s="61"/>
      <c r="XAB644" s="104"/>
      <c r="XAC644" s="60"/>
      <c r="XAD644" s="61"/>
      <c r="XAE644" s="104"/>
      <c r="XAF644" s="60"/>
      <c r="XAG644" s="61"/>
      <c r="XAH644" s="104"/>
      <c r="XAI644" s="60"/>
      <c r="XAJ644" s="61"/>
      <c r="XAK644" s="104"/>
      <c r="XAL644" s="60"/>
      <c r="XAM644" s="61"/>
      <c r="XAN644" s="104"/>
      <c r="XAO644" s="60"/>
      <c r="XAP644" s="61"/>
      <c r="XAQ644" s="104"/>
      <c r="XAR644" s="60"/>
      <c r="XAS644" s="61"/>
      <c r="XAT644" s="104"/>
      <c r="XAU644" s="60"/>
      <c r="XAV644" s="61"/>
      <c r="XAW644" s="104"/>
      <c r="XAX644" s="60"/>
      <c r="XAY644" s="61"/>
      <c r="XAZ644" s="104"/>
      <c r="XBA644" s="60"/>
      <c r="XBB644" s="61"/>
      <c r="XBC644" s="104"/>
      <c r="XBD644" s="60"/>
      <c r="XBE644" s="61"/>
      <c r="XBF644" s="104"/>
      <c r="XBG644" s="60"/>
      <c r="XBH644" s="61"/>
      <c r="XBI644" s="104"/>
      <c r="XBJ644" s="60"/>
      <c r="XBK644" s="61"/>
      <c r="XBL644" s="104"/>
      <c r="XBM644" s="60"/>
      <c r="XBN644" s="61"/>
      <c r="XBO644" s="104"/>
      <c r="XBP644" s="60"/>
      <c r="XBQ644" s="61"/>
      <c r="XBR644" s="104"/>
      <c r="XBS644" s="60"/>
      <c r="XBT644" s="61"/>
      <c r="XBU644" s="104"/>
      <c r="XBV644" s="60"/>
      <c r="XBW644" s="61"/>
      <c r="XBX644" s="104"/>
      <c r="XBY644" s="60"/>
      <c r="XBZ644" s="61"/>
      <c r="XCA644" s="104"/>
      <c r="XCB644" s="60"/>
      <c r="XCC644" s="61"/>
      <c r="XCD644" s="104"/>
      <c r="XCE644" s="60"/>
      <c r="XCF644" s="61"/>
      <c r="XCG644" s="104"/>
      <c r="XCH644" s="60"/>
      <c r="XCI644" s="61"/>
      <c r="XCJ644" s="104"/>
      <c r="XCK644" s="60"/>
      <c r="XCL644" s="61"/>
      <c r="XCM644" s="104"/>
      <c r="XCN644" s="60"/>
      <c r="XCO644" s="61"/>
      <c r="XCP644" s="104"/>
      <c r="XCQ644" s="60"/>
      <c r="XCR644" s="61"/>
      <c r="XCS644" s="104"/>
      <c r="XCT644" s="60"/>
      <c r="XCU644" s="61"/>
      <c r="XCV644" s="104"/>
      <c r="XCW644" s="60"/>
      <c r="XCX644" s="61"/>
      <c r="XCY644" s="104"/>
      <c r="XCZ644" s="60"/>
      <c r="XDA644" s="61"/>
      <c r="XDB644" s="104"/>
      <c r="XDC644" s="60"/>
      <c r="XDD644" s="61"/>
      <c r="XDE644" s="104"/>
      <c r="XDF644" s="60"/>
      <c r="XDG644" s="61"/>
      <c r="XDH644" s="104"/>
      <c r="XDI644" s="60"/>
      <c r="XDJ644" s="61"/>
      <c r="XDK644" s="104"/>
      <c r="XDL644" s="60"/>
      <c r="XDM644" s="61"/>
      <c r="XDN644" s="104"/>
      <c r="XDO644" s="60"/>
      <c r="XDP644" s="61"/>
      <c r="XDQ644" s="104"/>
      <c r="XDR644" s="60"/>
      <c r="XDS644" s="61"/>
      <c r="XDT644" s="104"/>
      <c r="XDU644" s="60"/>
      <c r="XDV644" s="61"/>
      <c r="XDW644" s="104"/>
      <c r="XDX644" s="60"/>
      <c r="XDY644" s="61"/>
      <c r="XDZ644" s="104"/>
      <c r="XEA644" s="60"/>
      <c r="XEB644" s="61"/>
      <c r="XEC644" s="104"/>
      <c r="XED644" s="60"/>
      <c r="XEE644" s="61"/>
      <c r="XEF644" s="104"/>
      <c r="XEG644" s="60"/>
      <c r="XEH644" s="61"/>
      <c r="XEI644" s="104"/>
      <c r="XEJ644" s="60"/>
      <c r="XEK644" s="61"/>
      <c r="XEL644" s="104"/>
      <c r="XEM644" s="60"/>
      <c r="XEN644" s="61"/>
      <c r="XEO644" s="104"/>
      <c r="XEP644" s="60"/>
      <c r="XEQ644" s="61"/>
      <c r="XER644" s="104"/>
      <c r="XES644" s="60"/>
      <c r="XET644" s="61"/>
      <c r="XEU644" s="104"/>
      <c r="XEV644" s="60"/>
      <c r="XEW644" s="61"/>
      <c r="XEX644" s="104"/>
      <c r="XEY644" s="60"/>
      <c r="XEZ644" s="61"/>
      <c r="XFA644" s="104"/>
      <c r="XFB644" s="60"/>
      <c r="XFC644" s="61"/>
      <c r="XFD644" s="104"/>
    </row>
    <row r="645" spans="1:16384" s="260" customFormat="1" ht="18" customHeight="1">
      <c r="A645" s="121"/>
      <c r="B645" s="107"/>
      <c r="C645" s="108"/>
      <c r="D645" s="105"/>
      <c r="E645" s="43" t="s">
        <v>329</v>
      </c>
      <c r="F645" s="44" t="s">
        <v>346</v>
      </c>
      <c r="G645" s="272">
        <v>1</v>
      </c>
      <c r="H645" s="70">
        <v>30</v>
      </c>
      <c r="I645" s="79">
        <v>0</v>
      </c>
      <c r="J645" s="106">
        <v>40</v>
      </c>
      <c r="K645" s="87">
        <f t="shared" ref="K645:K663" si="41">IF(OR(LEFT(E645,2)="ĐA",LEFT(E645,2)="DA",LEFT(E645,5)="Đồ án",LEFT(E645,5)="Đồán ",LEFT(E645,9)="Sinh hoạt",LEFT(E645,9)="sinh hoạt",LEFT(E645,6)="Cố vấn",LEFT(E645,6)="cố vấn",LEFT(E645,4)="cvht",LEFT(E645,4)="CVHT",LEFT(E645,4)="shcn",LEFT(E645,4)="SHCN"),0,(IF(AND(H645&gt;0,J645&gt;0),IF(J645&gt;60,1.3,IF(J645&gt;35,1.2,1)),0)))</f>
        <v>1.2</v>
      </c>
      <c r="L645" s="87">
        <f t="shared" ref="L645:L663" si="42">IF(OR(LEFT(E645,2)="ĐA",LEFT(E645,2)="DA",LEFT(E645,5)="Đồ án",LEFT(E645,5)="Đồán "),0,IF(AND(J645&gt;0,I645&gt;0),IF(AND(OR(LEFT(E645,4)="GDQP",LEFT(E645,4)="gdqp",LEFT(E645,19)="Giáo dục quốc phòng"),J645&gt;50),1.3,IF(J645&gt;35,1.2,IF(J645&gt;29,1.1,1))),0))</f>
        <v>0</v>
      </c>
      <c r="M645" s="46">
        <f t="shared" ref="M645:M663" si="43">ROUND(IF(OR(LEFT(E645,2)="ĐA",LEFT(E645,2)="DA",LEFT(E645,5)="Đồ án",LEFT(E645,5)="Đồán "),J645*0.5,(IF(H645&gt;0,H645*K645,"0")+IF(I645&gt;0,(I645*0.75)*L645,"0"))),1)</f>
        <v>36</v>
      </c>
      <c r="N645" s="397"/>
      <c r="O645" s="384"/>
      <c r="P645" s="382"/>
      <c r="Q645" s="384"/>
      <c r="R645" s="382"/>
      <c r="S645" s="388"/>
      <c r="T645" s="365"/>
      <c r="U645" s="388"/>
      <c r="V645" s="365"/>
      <c r="W645" s="262"/>
      <c r="X645" s="365"/>
      <c r="Y645" s="365"/>
      <c r="Z645" s="365"/>
      <c r="AA645" s="365"/>
      <c r="AB645" s="365"/>
      <c r="AC645" s="365"/>
      <c r="AD645" s="83"/>
    </row>
    <row r="646" spans="1:16384" s="260" customFormat="1" ht="18" customHeight="1">
      <c r="A646" s="121"/>
      <c r="B646" s="107"/>
      <c r="C646" s="108"/>
      <c r="D646" s="105"/>
      <c r="E646" s="43" t="s">
        <v>329</v>
      </c>
      <c r="F646" s="44" t="s">
        <v>347</v>
      </c>
      <c r="G646" s="272">
        <v>1</v>
      </c>
      <c r="H646" s="70">
        <v>30</v>
      </c>
      <c r="I646" s="79">
        <v>0</v>
      </c>
      <c r="J646" s="106">
        <v>40</v>
      </c>
      <c r="K646" s="87">
        <f t="shared" si="41"/>
        <v>1.2</v>
      </c>
      <c r="L646" s="87">
        <f t="shared" si="42"/>
        <v>0</v>
      </c>
      <c r="M646" s="46">
        <f t="shared" si="43"/>
        <v>36</v>
      </c>
      <c r="N646" s="397"/>
      <c r="O646" s="384"/>
      <c r="P646" s="382"/>
      <c r="Q646" s="384"/>
      <c r="R646" s="382"/>
      <c r="S646" s="388"/>
      <c r="T646" s="365"/>
      <c r="U646" s="388"/>
      <c r="V646" s="365"/>
      <c r="W646" s="262"/>
      <c r="X646" s="365"/>
      <c r="Y646" s="365"/>
      <c r="Z646" s="365"/>
      <c r="AA646" s="365"/>
      <c r="AB646" s="365"/>
      <c r="AC646" s="365"/>
      <c r="AD646" s="83"/>
    </row>
    <row r="647" spans="1:16384" s="260" customFormat="1" ht="18" hidden="1" customHeight="1">
      <c r="A647" s="121"/>
      <c r="B647" s="107"/>
      <c r="C647" s="108"/>
      <c r="D647" s="105"/>
      <c r="E647" s="43"/>
      <c r="F647" s="44"/>
      <c r="G647" s="272"/>
      <c r="H647" s="70"/>
      <c r="I647" s="79"/>
      <c r="J647" s="106"/>
      <c r="K647" s="87">
        <f t="shared" si="41"/>
        <v>0</v>
      </c>
      <c r="L647" s="87">
        <f t="shared" si="42"/>
        <v>0</v>
      </c>
      <c r="M647" s="46">
        <f t="shared" si="43"/>
        <v>0</v>
      </c>
      <c r="N647" s="397"/>
      <c r="O647" s="384"/>
      <c r="P647" s="382"/>
      <c r="Q647" s="384"/>
      <c r="R647" s="382"/>
      <c r="S647" s="388"/>
      <c r="T647" s="365"/>
      <c r="U647" s="388"/>
      <c r="V647" s="365"/>
      <c r="W647" s="262"/>
      <c r="X647" s="365"/>
      <c r="Y647" s="365"/>
      <c r="Z647" s="365"/>
      <c r="AA647" s="365"/>
      <c r="AB647" s="365"/>
      <c r="AC647" s="365"/>
      <c r="AD647" s="83"/>
    </row>
    <row r="648" spans="1:16384" s="260" customFormat="1" ht="18" hidden="1" customHeight="1">
      <c r="A648" s="121"/>
      <c r="B648" s="107"/>
      <c r="C648" s="108"/>
      <c r="D648" s="105"/>
      <c r="E648" s="43"/>
      <c r="F648" s="44"/>
      <c r="G648" s="272"/>
      <c r="H648" s="70"/>
      <c r="I648" s="79"/>
      <c r="J648" s="106"/>
      <c r="K648" s="87">
        <f t="shared" si="41"/>
        <v>0</v>
      </c>
      <c r="L648" s="87">
        <f t="shared" si="42"/>
        <v>0</v>
      </c>
      <c r="M648" s="46">
        <f t="shared" si="43"/>
        <v>0</v>
      </c>
      <c r="N648" s="397"/>
      <c r="O648" s="384"/>
      <c r="P648" s="382"/>
      <c r="Q648" s="384"/>
      <c r="R648" s="382"/>
      <c r="S648" s="388"/>
      <c r="T648" s="365"/>
      <c r="U648" s="388"/>
      <c r="V648" s="365"/>
      <c r="W648" s="262"/>
      <c r="X648" s="365"/>
      <c r="Y648" s="365"/>
      <c r="Z648" s="365"/>
      <c r="AA648" s="365"/>
      <c r="AB648" s="365"/>
      <c r="AC648" s="365"/>
      <c r="AD648" s="83"/>
    </row>
    <row r="649" spans="1:16384" s="260" customFormat="1" ht="18" hidden="1" customHeight="1">
      <c r="A649" s="121"/>
      <c r="B649" s="107"/>
      <c r="C649" s="108"/>
      <c r="D649" s="105"/>
      <c r="E649" s="43"/>
      <c r="F649" s="44"/>
      <c r="G649" s="272"/>
      <c r="H649" s="70"/>
      <c r="I649" s="79"/>
      <c r="J649" s="106"/>
      <c r="K649" s="87">
        <f t="shared" si="41"/>
        <v>0</v>
      </c>
      <c r="L649" s="87">
        <f t="shared" si="42"/>
        <v>0</v>
      </c>
      <c r="M649" s="46">
        <f t="shared" si="43"/>
        <v>0</v>
      </c>
      <c r="N649" s="397"/>
      <c r="O649" s="384"/>
      <c r="P649" s="382"/>
      <c r="Q649" s="384"/>
      <c r="R649" s="382"/>
      <c r="S649" s="388"/>
      <c r="T649" s="365"/>
      <c r="U649" s="388"/>
      <c r="V649" s="365"/>
      <c r="W649" s="262"/>
      <c r="X649" s="365"/>
      <c r="Y649" s="365"/>
      <c r="Z649" s="365"/>
      <c r="AA649" s="365"/>
      <c r="AB649" s="365"/>
      <c r="AC649" s="365"/>
      <c r="AD649" s="83"/>
    </row>
    <row r="650" spans="1:16384" s="260" customFormat="1" ht="18" hidden="1" customHeight="1">
      <c r="A650" s="121"/>
      <c r="B650" s="107"/>
      <c r="C650" s="108"/>
      <c r="D650" s="105"/>
      <c r="E650" s="43"/>
      <c r="F650" s="44"/>
      <c r="G650" s="272"/>
      <c r="H650" s="70"/>
      <c r="I650" s="79"/>
      <c r="J650" s="106"/>
      <c r="K650" s="87">
        <f t="shared" si="41"/>
        <v>0</v>
      </c>
      <c r="L650" s="87">
        <f t="shared" si="42"/>
        <v>0</v>
      </c>
      <c r="M650" s="46">
        <f t="shared" si="43"/>
        <v>0</v>
      </c>
      <c r="N650" s="397"/>
      <c r="O650" s="384"/>
      <c r="P650" s="382"/>
      <c r="Q650" s="384"/>
      <c r="R650" s="382"/>
      <c r="S650" s="388"/>
      <c r="T650" s="365"/>
      <c r="U650" s="388"/>
      <c r="V650" s="365"/>
      <c r="W650" s="262"/>
      <c r="X650" s="365"/>
      <c r="Y650" s="365"/>
      <c r="Z650" s="365"/>
      <c r="AA650" s="365"/>
      <c r="AB650" s="365"/>
      <c r="AC650" s="365"/>
      <c r="AD650" s="83"/>
    </row>
    <row r="651" spans="1:16384" s="260" customFormat="1" ht="18" hidden="1" customHeight="1">
      <c r="A651" s="121"/>
      <c r="B651" s="107"/>
      <c r="C651" s="108"/>
      <c r="D651" s="105"/>
      <c r="E651" s="43"/>
      <c r="F651" s="44"/>
      <c r="G651" s="272"/>
      <c r="H651" s="70"/>
      <c r="I651" s="79"/>
      <c r="J651" s="106"/>
      <c r="K651" s="87">
        <f t="shared" si="41"/>
        <v>0</v>
      </c>
      <c r="L651" s="87">
        <f t="shared" si="42"/>
        <v>0</v>
      </c>
      <c r="M651" s="46">
        <f t="shared" si="43"/>
        <v>0</v>
      </c>
      <c r="N651" s="397"/>
      <c r="O651" s="384"/>
      <c r="P651" s="382"/>
      <c r="Q651" s="384"/>
      <c r="R651" s="382"/>
      <c r="S651" s="388"/>
      <c r="T651" s="365"/>
      <c r="U651" s="388"/>
      <c r="V651" s="365"/>
      <c r="W651" s="262"/>
      <c r="X651" s="365"/>
      <c r="Y651" s="365"/>
      <c r="Z651" s="365"/>
      <c r="AA651" s="365"/>
      <c r="AB651" s="365"/>
      <c r="AC651" s="365"/>
      <c r="AD651" s="83"/>
    </row>
    <row r="652" spans="1:16384" s="260" customFormat="1" ht="18" hidden="1" customHeight="1">
      <c r="A652" s="121"/>
      <c r="B652" s="107"/>
      <c r="C652" s="108"/>
      <c r="D652" s="105"/>
      <c r="E652" s="43"/>
      <c r="F652" s="44"/>
      <c r="G652" s="272"/>
      <c r="H652" s="70"/>
      <c r="I652" s="79"/>
      <c r="J652" s="106"/>
      <c r="K652" s="87">
        <f t="shared" si="41"/>
        <v>0</v>
      </c>
      <c r="L652" s="87">
        <f t="shared" si="42"/>
        <v>0</v>
      </c>
      <c r="M652" s="46">
        <f t="shared" si="43"/>
        <v>0</v>
      </c>
      <c r="N652" s="397"/>
      <c r="O652" s="384"/>
      <c r="P652" s="382"/>
      <c r="Q652" s="384"/>
      <c r="R652" s="382"/>
      <c r="S652" s="388"/>
      <c r="T652" s="365"/>
      <c r="U652" s="388"/>
      <c r="V652" s="365"/>
      <c r="W652" s="262"/>
      <c r="X652" s="365"/>
      <c r="Y652" s="365"/>
      <c r="Z652" s="365"/>
      <c r="AA652" s="365"/>
      <c r="AB652" s="365"/>
      <c r="AC652" s="365"/>
      <c r="AD652" s="83"/>
    </row>
    <row r="653" spans="1:16384" s="260" customFormat="1" ht="18" hidden="1" customHeight="1">
      <c r="A653" s="121"/>
      <c r="B653" s="107"/>
      <c r="C653" s="108"/>
      <c r="D653" s="105"/>
      <c r="E653" s="43"/>
      <c r="F653" s="44"/>
      <c r="G653" s="272"/>
      <c r="H653" s="70"/>
      <c r="I653" s="79"/>
      <c r="J653" s="106"/>
      <c r="K653" s="87">
        <f t="shared" si="41"/>
        <v>0</v>
      </c>
      <c r="L653" s="87">
        <f t="shared" si="42"/>
        <v>0</v>
      </c>
      <c r="M653" s="46">
        <f t="shared" si="43"/>
        <v>0</v>
      </c>
      <c r="N653" s="397"/>
      <c r="O653" s="384"/>
      <c r="P653" s="382"/>
      <c r="Q653" s="384"/>
      <c r="R653" s="382"/>
      <c r="S653" s="388"/>
      <c r="T653" s="365"/>
      <c r="U653" s="388"/>
      <c r="V653" s="365"/>
      <c r="W653" s="262"/>
      <c r="X653" s="365"/>
      <c r="Y653" s="365"/>
      <c r="Z653" s="365"/>
      <c r="AA653" s="365"/>
      <c r="AB653" s="365"/>
      <c r="AC653" s="365"/>
      <c r="AD653" s="83"/>
    </row>
    <row r="654" spans="1:16384" ht="18" customHeight="1">
      <c r="A654" s="104">
        <v>37</v>
      </c>
      <c r="B654" s="60" t="s">
        <v>527</v>
      </c>
      <c r="C654" s="61"/>
      <c r="D654" s="64"/>
      <c r="E654" s="43" t="s">
        <v>426</v>
      </c>
      <c r="F654" s="44" t="s">
        <v>324</v>
      </c>
      <c r="G654" s="86">
        <v>2</v>
      </c>
      <c r="H654" s="70">
        <v>30</v>
      </c>
      <c r="I654" s="79">
        <v>30</v>
      </c>
      <c r="J654" s="106">
        <v>40</v>
      </c>
      <c r="K654" s="87">
        <f t="shared" si="41"/>
        <v>1.2</v>
      </c>
      <c r="L654" s="87">
        <f t="shared" si="42"/>
        <v>1.2</v>
      </c>
      <c r="M654" s="46">
        <f t="shared" si="43"/>
        <v>63</v>
      </c>
      <c r="N654" s="396"/>
      <c r="O654" s="383"/>
      <c r="P654" s="381">
        <f>SUM(M654:M661)</f>
        <v>639</v>
      </c>
      <c r="Q654" s="383"/>
      <c r="R654" s="381"/>
      <c r="S654" s="387"/>
      <c r="T654" s="383"/>
      <c r="U654" s="387"/>
      <c r="V654" s="383"/>
      <c r="W654" s="261"/>
      <c r="X654" s="383"/>
      <c r="Y654" s="381"/>
      <c r="Z654" s="379"/>
      <c r="AA654" s="379"/>
      <c r="AB654" s="390"/>
      <c r="AC654" s="392">
        <f>P654</f>
        <v>639</v>
      </c>
      <c r="AD654" s="83"/>
    </row>
    <row r="655" spans="1:16384" ht="18" customHeight="1">
      <c r="A655" s="90"/>
      <c r="B655" s="109"/>
      <c r="C655" s="110"/>
      <c r="D655" s="64"/>
      <c r="E655" s="92" t="s">
        <v>426</v>
      </c>
      <c r="F655" s="44" t="s">
        <v>325</v>
      </c>
      <c r="G655" s="69">
        <v>2</v>
      </c>
      <c r="H655" s="70">
        <v>30</v>
      </c>
      <c r="I655" s="79">
        <v>30</v>
      </c>
      <c r="J655" s="106">
        <v>40</v>
      </c>
      <c r="K655" s="87">
        <f t="shared" si="41"/>
        <v>1.2</v>
      </c>
      <c r="L655" s="87">
        <f t="shared" si="42"/>
        <v>1.2</v>
      </c>
      <c r="M655" s="46">
        <f t="shared" si="43"/>
        <v>63</v>
      </c>
      <c r="N655" s="397"/>
      <c r="O655" s="384"/>
      <c r="P655" s="382"/>
      <c r="Q655" s="384"/>
      <c r="R655" s="382"/>
      <c r="S655" s="388"/>
      <c r="T655" s="384"/>
      <c r="U655" s="388"/>
      <c r="V655" s="384"/>
      <c r="W655" s="262"/>
      <c r="X655" s="384"/>
      <c r="Y655" s="382"/>
      <c r="Z655" s="389"/>
      <c r="AA655" s="389"/>
      <c r="AB655" s="411"/>
      <c r="AC655" s="365"/>
      <c r="AD655" s="83"/>
    </row>
    <row r="656" spans="1:16384" ht="18" customHeight="1">
      <c r="A656" s="90"/>
      <c r="B656" s="107"/>
      <c r="C656" s="108"/>
      <c r="D656" s="105"/>
      <c r="E656" s="92" t="s">
        <v>334</v>
      </c>
      <c r="F656" s="44" t="s">
        <v>243</v>
      </c>
      <c r="G656" s="69">
        <v>2</v>
      </c>
      <c r="H656" s="70">
        <v>30</v>
      </c>
      <c r="I656" s="79">
        <v>30</v>
      </c>
      <c r="J656" s="106">
        <v>40</v>
      </c>
      <c r="K656" s="87">
        <f t="shared" si="41"/>
        <v>1.2</v>
      </c>
      <c r="L656" s="87">
        <f t="shared" si="42"/>
        <v>1.2</v>
      </c>
      <c r="M656" s="46">
        <f t="shared" si="43"/>
        <v>63</v>
      </c>
      <c r="N656" s="397"/>
      <c r="O656" s="384"/>
      <c r="P656" s="382"/>
      <c r="Q656" s="384"/>
      <c r="R656" s="382"/>
      <c r="S656" s="388"/>
      <c r="T656" s="384"/>
      <c r="U656" s="388"/>
      <c r="V656" s="384"/>
      <c r="W656" s="262"/>
      <c r="X656" s="384"/>
      <c r="Y656" s="382"/>
      <c r="Z656" s="389"/>
      <c r="AA656" s="389"/>
      <c r="AB656" s="411"/>
      <c r="AC656" s="365"/>
      <c r="AD656" s="83"/>
    </row>
    <row r="657" spans="1:30" ht="18" customHeight="1">
      <c r="A657" s="90"/>
      <c r="B657" s="107"/>
      <c r="C657" s="108"/>
      <c r="D657" s="105"/>
      <c r="E657" s="92" t="s">
        <v>279</v>
      </c>
      <c r="F657" s="44" t="s">
        <v>427</v>
      </c>
      <c r="G657" s="69">
        <v>2</v>
      </c>
      <c r="H657" s="70">
        <v>30</v>
      </c>
      <c r="I657" s="79">
        <v>60</v>
      </c>
      <c r="J657" s="106">
        <v>40</v>
      </c>
      <c r="K657" s="87">
        <f t="shared" si="41"/>
        <v>1.2</v>
      </c>
      <c r="L657" s="87">
        <f t="shared" si="42"/>
        <v>1.2</v>
      </c>
      <c r="M657" s="46">
        <f t="shared" si="43"/>
        <v>90</v>
      </c>
      <c r="N657" s="397"/>
      <c r="O657" s="384"/>
      <c r="P657" s="382"/>
      <c r="Q657" s="384"/>
      <c r="R657" s="382"/>
      <c r="S657" s="388"/>
      <c r="T657" s="384"/>
      <c r="U657" s="388"/>
      <c r="V657" s="384"/>
      <c r="W657" s="262"/>
      <c r="X657" s="384"/>
      <c r="Y657" s="382"/>
      <c r="Z657" s="389"/>
      <c r="AA657" s="389"/>
      <c r="AB657" s="411"/>
      <c r="AC657" s="365"/>
      <c r="AD657" s="83"/>
    </row>
    <row r="658" spans="1:30" ht="18" customHeight="1">
      <c r="A658" s="90"/>
      <c r="B658" s="63"/>
      <c r="C658" s="108"/>
      <c r="D658" s="105"/>
      <c r="E658" s="92" t="s">
        <v>279</v>
      </c>
      <c r="F658" s="44" t="s">
        <v>428</v>
      </c>
      <c r="G658" s="69">
        <v>2</v>
      </c>
      <c r="H658" s="70">
        <v>30</v>
      </c>
      <c r="I658" s="79">
        <v>60</v>
      </c>
      <c r="J658" s="106">
        <v>40</v>
      </c>
      <c r="K658" s="87">
        <f t="shared" si="41"/>
        <v>1.2</v>
      </c>
      <c r="L658" s="87">
        <f t="shared" si="42"/>
        <v>1.2</v>
      </c>
      <c r="M658" s="46">
        <f t="shared" si="43"/>
        <v>90</v>
      </c>
      <c r="N658" s="397"/>
      <c r="O658" s="384"/>
      <c r="P658" s="382"/>
      <c r="Q658" s="384"/>
      <c r="R658" s="382"/>
      <c r="S658" s="388"/>
      <c r="T658" s="384"/>
      <c r="U658" s="388"/>
      <c r="V658" s="384"/>
      <c r="W658" s="262"/>
      <c r="X658" s="384"/>
      <c r="Y658" s="382"/>
      <c r="Z658" s="389"/>
      <c r="AA658" s="389"/>
      <c r="AB658" s="411"/>
      <c r="AC658" s="365"/>
      <c r="AD658" s="83"/>
    </row>
    <row r="659" spans="1:30" ht="18" customHeight="1">
      <c r="A659" s="90"/>
      <c r="B659" s="107"/>
      <c r="C659" s="108"/>
      <c r="D659" s="105"/>
      <c r="E659" s="92" t="s">
        <v>279</v>
      </c>
      <c r="F659" s="44" t="s">
        <v>429</v>
      </c>
      <c r="G659" s="69">
        <v>2</v>
      </c>
      <c r="H659" s="70">
        <v>30</v>
      </c>
      <c r="I659" s="79">
        <v>60</v>
      </c>
      <c r="J659" s="106">
        <v>40</v>
      </c>
      <c r="K659" s="87">
        <f t="shared" si="41"/>
        <v>1.2</v>
      </c>
      <c r="L659" s="87">
        <f t="shared" si="42"/>
        <v>1.2</v>
      </c>
      <c r="M659" s="46">
        <f t="shared" si="43"/>
        <v>90</v>
      </c>
      <c r="N659" s="397"/>
      <c r="O659" s="384"/>
      <c r="P659" s="382"/>
      <c r="Q659" s="384"/>
      <c r="R659" s="382"/>
      <c r="S659" s="388"/>
      <c r="T659" s="384"/>
      <c r="U659" s="388"/>
      <c r="V659" s="384"/>
      <c r="W659" s="262"/>
      <c r="X659" s="384"/>
      <c r="Y659" s="382"/>
      <c r="Z659" s="389"/>
      <c r="AA659" s="389"/>
      <c r="AB659" s="411"/>
      <c r="AC659" s="365"/>
      <c r="AD659" s="83"/>
    </row>
    <row r="660" spans="1:30" ht="18" customHeight="1">
      <c r="A660" s="90"/>
      <c r="B660" s="109"/>
      <c r="C660" s="110"/>
      <c r="D660" s="105"/>
      <c r="E660" s="92" t="s">
        <v>279</v>
      </c>
      <c r="F660" s="44" t="s">
        <v>434</v>
      </c>
      <c r="G660" s="69">
        <v>2</v>
      </c>
      <c r="H660" s="70">
        <v>30</v>
      </c>
      <c r="I660" s="79">
        <v>60</v>
      </c>
      <c r="J660" s="106">
        <v>40</v>
      </c>
      <c r="K660" s="87">
        <f t="shared" si="41"/>
        <v>1.2</v>
      </c>
      <c r="L660" s="87">
        <f t="shared" si="42"/>
        <v>1.2</v>
      </c>
      <c r="M660" s="46">
        <f t="shared" si="43"/>
        <v>90</v>
      </c>
      <c r="N660" s="397"/>
      <c r="O660" s="384"/>
      <c r="P660" s="382"/>
      <c r="Q660" s="384"/>
      <c r="R660" s="382"/>
      <c r="S660" s="388"/>
      <c r="T660" s="384"/>
      <c r="U660" s="388"/>
      <c r="V660" s="384"/>
      <c r="W660" s="262"/>
      <c r="X660" s="384"/>
      <c r="Y660" s="382"/>
      <c r="Z660" s="389"/>
      <c r="AA660" s="389"/>
      <c r="AB660" s="411"/>
      <c r="AC660" s="365"/>
      <c r="AD660" s="83"/>
    </row>
    <row r="661" spans="1:30" ht="18" customHeight="1">
      <c r="A661" s="90"/>
      <c r="B661" s="109"/>
      <c r="C661" s="110"/>
      <c r="D661" s="105"/>
      <c r="E661" s="92" t="s">
        <v>279</v>
      </c>
      <c r="F661" s="44" t="s">
        <v>435</v>
      </c>
      <c r="G661" s="69">
        <v>2</v>
      </c>
      <c r="H661" s="70">
        <v>30</v>
      </c>
      <c r="I661" s="79">
        <v>60</v>
      </c>
      <c r="J661" s="106">
        <v>40</v>
      </c>
      <c r="K661" s="87">
        <f t="shared" si="41"/>
        <v>1.2</v>
      </c>
      <c r="L661" s="87">
        <f t="shared" si="42"/>
        <v>1.2</v>
      </c>
      <c r="M661" s="46">
        <f t="shared" si="43"/>
        <v>90</v>
      </c>
      <c r="N661" s="397"/>
      <c r="O661" s="384"/>
      <c r="P661" s="382"/>
      <c r="Q661" s="384"/>
      <c r="R661" s="382"/>
      <c r="S661" s="388"/>
      <c r="T661" s="384"/>
      <c r="U661" s="388"/>
      <c r="V661" s="384"/>
      <c r="W661" s="262"/>
      <c r="X661" s="384"/>
      <c r="Y661" s="382"/>
      <c r="Z661" s="389"/>
      <c r="AA661" s="389"/>
      <c r="AB661" s="411"/>
      <c r="AC661" s="365"/>
      <c r="AD661" s="83"/>
    </row>
    <row r="662" spans="1:30" ht="18" hidden="1" customHeight="1">
      <c r="A662" s="90"/>
      <c r="B662" s="109"/>
      <c r="C662" s="110"/>
      <c r="D662" s="105"/>
      <c r="E662" s="92"/>
      <c r="F662" s="44"/>
      <c r="G662" s="69"/>
      <c r="H662" s="70"/>
      <c r="I662" s="79"/>
      <c r="J662" s="106"/>
      <c r="K662" s="87">
        <f t="shared" si="41"/>
        <v>0</v>
      </c>
      <c r="L662" s="87">
        <f t="shared" si="42"/>
        <v>0</v>
      </c>
      <c r="M662" s="46">
        <f t="shared" si="43"/>
        <v>0</v>
      </c>
      <c r="N662" s="397"/>
      <c r="O662" s="384"/>
      <c r="P662" s="382"/>
      <c r="Q662" s="384"/>
      <c r="R662" s="382"/>
      <c r="S662" s="388"/>
      <c r="T662" s="384"/>
      <c r="U662" s="388"/>
      <c r="V662" s="384"/>
      <c r="W662" s="262"/>
      <c r="X662" s="384"/>
      <c r="Y662" s="382"/>
      <c r="Z662" s="389"/>
      <c r="AA662" s="389"/>
      <c r="AB662" s="411"/>
      <c r="AC662" s="365"/>
      <c r="AD662" s="83"/>
    </row>
    <row r="663" spans="1:30" ht="18" hidden="1" customHeight="1">
      <c r="A663" s="65"/>
      <c r="B663" s="66"/>
      <c r="C663" s="67"/>
      <c r="D663" s="67"/>
      <c r="E663" s="68"/>
      <c r="F663" s="44"/>
      <c r="G663" s="69"/>
      <c r="H663" s="70"/>
      <c r="I663" s="71"/>
      <c r="J663" s="106"/>
      <c r="K663" s="87">
        <f t="shared" si="41"/>
        <v>0</v>
      </c>
      <c r="L663" s="87">
        <f t="shared" si="42"/>
        <v>0</v>
      </c>
      <c r="M663" s="46">
        <f t="shared" si="43"/>
        <v>0</v>
      </c>
      <c r="N663" s="444"/>
      <c r="O663" s="400"/>
      <c r="P663" s="410"/>
      <c r="Q663" s="400"/>
      <c r="R663" s="410"/>
      <c r="S663" s="401"/>
      <c r="T663" s="400"/>
      <c r="U663" s="401"/>
      <c r="V663" s="400"/>
      <c r="W663" s="263"/>
      <c r="X663" s="400"/>
      <c r="Y663" s="410"/>
      <c r="Z663" s="402"/>
      <c r="AA663" s="402"/>
      <c r="AB663" s="427"/>
      <c r="AC663" s="365"/>
      <c r="AD663" s="83"/>
    </row>
    <row r="664" spans="1:30" ht="24" customHeight="1">
      <c r="A664" s="345" t="s">
        <v>70</v>
      </c>
      <c r="B664" s="346"/>
      <c r="C664" s="346"/>
      <c r="D664" s="346"/>
      <c r="E664" s="346"/>
      <c r="F664" s="346"/>
      <c r="G664" s="367"/>
      <c r="H664" s="113">
        <f>SUM(H11:H663)</f>
        <v>9232</v>
      </c>
      <c r="I664" s="113">
        <f>SUM(I11:I663)</f>
        <v>15570</v>
      </c>
      <c r="J664" s="112"/>
      <c r="K664" s="87"/>
      <c r="L664" s="87"/>
      <c r="M664" s="114">
        <f t="shared" ref="M664:AC664" si="44">SUM(M11:M663)</f>
        <v>24366.699999999975</v>
      </c>
      <c r="N664" s="113">
        <f t="shared" si="44"/>
        <v>2305.8000000000002</v>
      </c>
      <c r="O664" s="113">
        <f t="shared" si="44"/>
        <v>0</v>
      </c>
      <c r="P664" s="113">
        <f t="shared" si="44"/>
        <v>26672.5</v>
      </c>
      <c r="Q664" s="113">
        <f t="shared" si="44"/>
        <v>42.9</v>
      </c>
      <c r="R664" s="113">
        <f t="shared" si="44"/>
        <v>927</v>
      </c>
      <c r="S664" s="115">
        <f t="shared" si="44"/>
        <v>10617.2</v>
      </c>
      <c r="T664" s="113">
        <f t="shared" si="44"/>
        <v>10617.2</v>
      </c>
      <c r="U664" s="115">
        <f t="shared" si="44"/>
        <v>2688</v>
      </c>
      <c r="V664" s="113">
        <f t="shared" si="44"/>
        <v>3024</v>
      </c>
      <c r="W664" s="115">
        <f t="shared" si="44"/>
        <v>1456</v>
      </c>
      <c r="X664" s="113">
        <f t="shared" si="44"/>
        <v>1512</v>
      </c>
      <c r="Y664" s="113">
        <f t="shared" si="44"/>
        <v>12895</v>
      </c>
      <c r="Z664" s="113">
        <f t="shared" si="44"/>
        <v>-2981.1</v>
      </c>
      <c r="AA664" s="113">
        <f t="shared" si="44"/>
        <v>-585</v>
      </c>
      <c r="AB664" s="113">
        <f t="shared" si="44"/>
        <v>0</v>
      </c>
      <c r="AC664" s="113">
        <f t="shared" si="44"/>
        <v>11139.2</v>
      </c>
      <c r="AD664" s="116"/>
    </row>
    <row r="665" spans="1:30" ht="24.75" customHeight="1">
      <c r="A665" s="49"/>
      <c r="B665" s="50" t="s">
        <v>129</v>
      </c>
      <c r="C665" s="49"/>
      <c r="D665" s="117"/>
      <c r="E665" s="49"/>
      <c r="F665" s="118"/>
      <c r="G665" s="99"/>
      <c r="H665" s="2"/>
      <c r="I665" s="2"/>
      <c r="J665" s="2"/>
      <c r="K665" s="49" t="s">
        <v>130</v>
      </c>
      <c r="L665" s="51"/>
      <c r="M665" s="51"/>
      <c r="N665" s="51"/>
      <c r="O665" s="51"/>
      <c r="P665" s="51"/>
      <c r="Q665" s="2"/>
      <c r="R665" s="2"/>
      <c r="S665" s="51" t="s">
        <v>131</v>
      </c>
      <c r="T665" s="51"/>
      <c r="U665" s="51"/>
      <c r="V665" s="51"/>
      <c r="W665" s="51"/>
      <c r="X665" s="2"/>
      <c r="Y665" s="51"/>
      <c r="Z665" s="51"/>
      <c r="AA665" s="51"/>
      <c r="AB665" s="51"/>
      <c r="AC665" s="49"/>
      <c r="AD665" s="49"/>
    </row>
    <row r="666" spans="1:30" ht="21" customHeight="1">
      <c r="A666" s="49"/>
      <c r="B666" s="49" t="s">
        <v>132</v>
      </c>
      <c r="C666" s="49"/>
      <c r="D666" s="117"/>
      <c r="E666" s="49"/>
      <c r="F666" s="118"/>
      <c r="G666" s="49"/>
      <c r="H666" s="51"/>
      <c r="I666" s="51"/>
      <c r="J666" s="51"/>
      <c r="K666" s="51" t="s">
        <v>133</v>
      </c>
      <c r="L666" s="51"/>
      <c r="M666" s="51"/>
      <c r="N666" s="51"/>
      <c r="O666" s="51"/>
      <c r="P666" s="51"/>
      <c r="Q666" s="51"/>
      <c r="R666" s="51"/>
      <c r="S666" s="49" t="s">
        <v>134</v>
      </c>
      <c r="T666" s="51"/>
      <c r="U666" s="51"/>
      <c r="V666" s="51"/>
      <c r="W666" s="51"/>
      <c r="X666" s="51"/>
      <c r="Y666" s="51"/>
      <c r="Z666" s="51"/>
      <c r="AA666" s="51"/>
      <c r="AB666" s="51"/>
      <c r="AC666" s="49"/>
      <c r="AD666" s="49"/>
    </row>
    <row r="667" spans="1:30" ht="5.25" customHeight="1">
      <c r="A667" s="49"/>
      <c r="B667" s="99"/>
      <c r="C667" s="49"/>
      <c r="D667" s="117"/>
      <c r="E667" s="49"/>
      <c r="F667" s="118"/>
      <c r="G667" s="49"/>
      <c r="H667" s="51"/>
      <c r="I667" s="51"/>
      <c r="J667" s="51"/>
      <c r="K667" s="51"/>
      <c r="L667" s="51"/>
      <c r="M667" s="51"/>
      <c r="N667" s="51"/>
      <c r="O667" s="51"/>
      <c r="P667" s="51"/>
      <c r="Q667" s="51"/>
      <c r="R667" s="51"/>
      <c r="S667" s="51"/>
      <c r="T667" s="51"/>
      <c r="U667" s="51"/>
      <c r="V667" s="51"/>
      <c r="W667" s="51"/>
      <c r="X667" s="51"/>
      <c r="Y667" s="51"/>
      <c r="Z667" s="51"/>
      <c r="AA667" s="51"/>
      <c r="AB667" s="51"/>
      <c r="AC667" s="49"/>
      <c r="AD667" s="49"/>
    </row>
    <row r="668" spans="1:30" ht="21" customHeight="1">
      <c r="A668" s="49"/>
      <c r="B668" s="55" t="s">
        <v>135</v>
      </c>
      <c r="C668" s="49"/>
      <c r="D668" s="117"/>
      <c r="E668" s="49"/>
      <c r="F668" s="118"/>
      <c r="G668" s="49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51"/>
      <c r="T668" s="51"/>
      <c r="U668" s="51"/>
      <c r="V668" s="51"/>
      <c r="W668" s="51"/>
      <c r="X668" s="51"/>
      <c r="Y668" s="51"/>
      <c r="Z668" s="51"/>
      <c r="AA668" s="51"/>
      <c r="AB668" s="51"/>
      <c r="AC668" s="49"/>
      <c r="AD668" s="49"/>
    </row>
    <row r="669" spans="1:30" ht="7.5" customHeight="1">
      <c r="A669" s="49"/>
      <c r="B669" s="49"/>
      <c r="C669" s="49"/>
      <c r="D669" s="117"/>
      <c r="E669" s="49"/>
      <c r="F669" s="118"/>
      <c r="G669" s="49"/>
      <c r="H669" s="51"/>
      <c r="I669" s="51"/>
      <c r="J669" s="51"/>
      <c r="K669" s="51"/>
      <c r="L669" s="51"/>
      <c r="M669" s="51"/>
      <c r="N669" s="51"/>
      <c r="O669" s="51"/>
      <c r="P669" s="52"/>
      <c r="Q669" s="52"/>
      <c r="R669" s="52"/>
      <c r="S669" s="52"/>
      <c r="T669" s="51"/>
      <c r="U669" s="51"/>
      <c r="V669" s="51"/>
      <c r="W669" s="51"/>
      <c r="X669" s="51"/>
      <c r="Y669" s="51"/>
      <c r="Z669" s="51"/>
      <c r="AA669" s="51"/>
      <c r="AB669" s="51"/>
      <c r="AC669" s="49"/>
      <c r="AD669" s="49"/>
    </row>
    <row r="670" spans="1:30" ht="18.75" customHeight="1">
      <c r="A670" s="49"/>
      <c r="B670" s="49"/>
      <c r="C670" s="49"/>
      <c r="D670" s="117"/>
      <c r="E670" s="49"/>
      <c r="F670" s="118"/>
      <c r="G670" s="49"/>
      <c r="H670" s="51"/>
      <c r="I670" s="51"/>
      <c r="J670" s="51"/>
      <c r="K670" s="51"/>
      <c r="L670" s="51"/>
      <c r="M670" s="51"/>
      <c r="N670" s="51"/>
      <c r="O670" s="51"/>
      <c r="P670" s="52"/>
      <c r="Q670" s="52"/>
      <c r="R670" s="52"/>
      <c r="S670" s="52"/>
      <c r="T670" s="51"/>
      <c r="U670" s="51"/>
      <c r="V670" s="53"/>
      <c r="W670" s="53"/>
      <c r="X670" s="51"/>
      <c r="Y670" s="119" t="s">
        <v>72</v>
      </c>
      <c r="Z670" s="2"/>
      <c r="AA670" s="2"/>
      <c r="AB670" s="2"/>
      <c r="AC670" s="99"/>
      <c r="AD670" s="99"/>
    </row>
    <row r="671" spans="1:30" ht="15.75" customHeight="1">
      <c r="A671" s="99"/>
      <c r="B671" s="99"/>
      <c r="C671" s="197" t="s">
        <v>136</v>
      </c>
      <c r="D671" s="31"/>
      <c r="E671" s="99"/>
      <c r="F671" s="194"/>
      <c r="G671" s="50"/>
      <c r="H671" s="197" t="s">
        <v>137</v>
      </c>
      <c r="I671" s="2"/>
      <c r="J671" s="2"/>
      <c r="K671" s="53"/>
      <c r="L671" s="2"/>
      <c r="M671" s="2"/>
      <c r="N671" s="2"/>
      <c r="O671" s="53"/>
      <c r="P671" s="2"/>
      <c r="Q671" s="197" t="s">
        <v>77</v>
      </c>
      <c r="R671" s="2"/>
      <c r="S671" s="2"/>
      <c r="T671" s="53"/>
      <c r="U671" s="53"/>
      <c r="V671" s="51"/>
      <c r="W671" s="51"/>
      <c r="X671" s="51"/>
      <c r="Y671" s="120" t="s">
        <v>79</v>
      </c>
      <c r="Z671" s="2"/>
      <c r="AA671" s="2"/>
      <c r="AB671" s="2"/>
      <c r="AC671" s="99"/>
      <c r="AD671" s="99"/>
    </row>
    <row r="672" spans="1:30" ht="15.75" customHeight="1">
      <c r="A672" s="99"/>
      <c r="B672" s="99"/>
      <c r="C672" s="99"/>
      <c r="D672" s="31"/>
      <c r="E672" s="99"/>
      <c r="F672" s="194"/>
      <c r="G672" s="99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99"/>
      <c r="AD672" s="99"/>
    </row>
    <row r="673" spans="1:30" ht="15.75" customHeight="1">
      <c r="A673" s="99"/>
      <c r="B673" s="99"/>
      <c r="C673" s="99"/>
      <c r="D673" s="31"/>
      <c r="E673" s="99"/>
      <c r="F673" s="194"/>
      <c r="G673" s="99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56"/>
      <c r="W673" s="56"/>
      <c r="X673" s="56"/>
      <c r="Y673" s="2"/>
      <c r="Z673" s="2"/>
      <c r="AA673" s="2"/>
      <c r="AB673" s="2"/>
      <c r="AC673" s="99"/>
      <c r="AD673" s="99"/>
    </row>
    <row r="674" spans="1:30" ht="15.75" customHeight="1">
      <c r="A674" s="99"/>
      <c r="B674" s="99"/>
      <c r="C674" s="99"/>
      <c r="D674" s="31"/>
      <c r="E674" s="99"/>
      <c r="F674" s="194"/>
      <c r="G674" s="99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196"/>
      <c r="W674" s="196"/>
      <c r="X674" s="196"/>
      <c r="Y674" s="2"/>
      <c r="Z674" s="2"/>
      <c r="AA674" s="57"/>
      <c r="AB674" s="57"/>
      <c r="AC674" s="58"/>
      <c r="AD674" s="58"/>
    </row>
    <row r="675" spans="1:30" ht="15" customHeight="1">
      <c r="F675" s="193"/>
    </row>
    <row r="676" spans="1:30" ht="15" customHeight="1">
      <c r="F676" s="193"/>
    </row>
  </sheetData>
  <autoFilter ref="E1:E676"/>
  <mergeCells count="642">
    <mergeCell ref="B271:C272"/>
    <mergeCell ref="U514:U533"/>
    <mergeCell ref="T514:T533"/>
    <mergeCell ref="T594:T603"/>
    <mergeCell ref="T604:T613"/>
    <mergeCell ref="U367:U380"/>
    <mergeCell ref="U324:U343"/>
    <mergeCell ref="R476:R489"/>
    <mergeCell ref="R450:R475"/>
    <mergeCell ref="R428:R449"/>
    <mergeCell ref="U267:U286"/>
    <mergeCell ref="R306:R323"/>
    <mergeCell ref="R324:R343"/>
    <mergeCell ref="P555:P563"/>
    <mergeCell ref="T555:T563"/>
    <mergeCell ref="U555:U563"/>
    <mergeCell ref="N574:N583"/>
    <mergeCell ref="O574:O583"/>
    <mergeCell ref="P574:P583"/>
    <mergeCell ref="Q574:Q583"/>
    <mergeCell ref="R574:R583"/>
    <mergeCell ref="S574:S583"/>
    <mergeCell ref="P490:P513"/>
    <mergeCell ref="Q490:Q513"/>
    <mergeCell ref="Q514:Q533"/>
    <mergeCell ref="Q594:Q603"/>
    <mergeCell ref="O450:O475"/>
    <mergeCell ref="O208:O226"/>
    <mergeCell ref="N476:N489"/>
    <mergeCell ref="N127:N146"/>
    <mergeCell ref="S403:S427"/>
    <mergeCell ref="N534:N554"/>
    <mergeCell ref="P534:P554"/>
    <mergeCell ref="N564:N573"/>
    <mergeCell ref="Q476:Q489"/>
    <mergeCell ref="N555:N563"/>
    <mergeCell ref="O555:O563"/>
    <mergeCell ref="O167:O186"/>
    <mergeCell ref="P167:P186"/>
    <mergeCell ref="Q555:Q563"/>
    <mergeCell ref="S381:S402"/>
    <mergeCell ref="P306:P323"/>
    <mergeCell ref="Q208:Q226"/>
    <mergeCell ref="Q147:Q166"/>
    <mergeCell ref="R403:R427"/>
    <mergeCell ref="R381:R402"/>
    <mergeCell ref="P450:P475"/>
    <mergeCell ref="Q450:Q475"/>
    <mergeCell ref="P287:P305"/>
    <mergeCell ref="A664:G664"/>
    <mergeCell ref="D7:D9"/>
    <mergeCell ref="O31:O50"/>
    <mergeCell ref="O11:O30"/>
    <mergeCell ref="N604:N613"/>
    <mergeCell ref="N594:N603"/>
    <mergeCell ref="P514:P533"/>
    <mergeCell ref="P594:P603"/>
    <mergeCell ref="O604:O613"/>
    <mergeCell ref="O514:O533"/>
    <mergeCell ref="O594:O603"/>
    <mergeCell ref="P51:P70"/>
    <mergeCell ref="O287:O305"/>
    <mergeCell ref="O51:O70"/>
    <mergeCell ref="P31:P50"/>
    <mergeCell ref="P11:P30"/>
    <mergeCell ref="O127:O146"/>
    <mergeCell ref="O108:O126"/>
    <mergeCell ref="O87:O107"/>
    <mergeCell ref="P127:P146"/>
    <mergeCell ref="P108:P126"/>
    <mergeCell ref="O324:O343"/>
    <mergeCell ref="P267:P286"/>
    <mergeCell ref="P324:P343"/>
    <mergeCell ref="N31:N50"/>
    <mergeCell ref="N11:N30"/>
    <mergeCell ref="N514:N533"/>
    <mergeCell ref="N490:N513"/>
    <mergeCell ref="O490:O513"/>
    <mergeCell ref="X87:X107"/>
    <mergeCell ref="X208:X226"/>
    <mergeCell ref="X367:X380"/>
    <mergeCell ref="X227:X246"/>
    <mergeCell ref="X51:X70"/>
    <mergeCell ref="X127:X146"/>
    <mergeCell ref="X108:X126"/>
    <mergeCell ref="X147:X166"/>
    <mergeCell ref="O306:O323"/>
    <mergeCell ref="T227:T246"/>
    <mergeCell ref="S227:S246"/>
    <mergeCell ref="T147:T166"/>
    <mergeCell ref="T127:T146"/>
    <mergeCell ref="T108:T126"/>
    <mergeCell ref="R208:R226"/>
    <mergeCell ref="O267:O286"/>
    <mergeCell ref="P147:P166"/>
    <mergeCell ref="P208:P226"/>
    <mergeCell ref="R624:R633"/>
    <mergeCell ref="R604:R613"/>
    <mergeCell ref="P604:P613"/>
    <mergeCell ref="Q654:Q663"/>
    <mergeCell ref="N614:N623"/>
    <mergeCell ref="N654:N663"/>
    <mergeCell ref="P624:P633"/>
    <mergeCell ref="Q624:Q633"/>
    <mergeCell ref="O624:O633"/>
    <mergeCell ref="P614:P623"/>
    <mergeCell ref="Q614:Q623"/>
    <mergeCell ref="O614:O623"/>
    <mergeCell ref="P654:P663"/>
    <mergeCell ref="O654:O663"/>
    <mergeCell ref="N624:N633"/>
    <mergeCell ref="R654:R663"/>
    <mergeCell ref="N644:N653"/>
    <mergeCell ref="O644:O653"/>
    <mergeCell ref="Q604:Q613"/>
    <mergeCell ref="N634:N643"/>
    <mergeCell ref="O634:O643"/>
    <mergeCell ref="P634:P643"/>
    <mergeCell ref="Q634:Q643"/>
    <mergeCell ref="R634:R643"/>
    <mergeCell ref="O71:O86"/>
    <mergeCell ref="U403:U427"/>
    <mergeCell ref="R614:R623"/>
    <mergeCell ref="O564:O573"/>
    <mergeCell ref="P564:P573"/>
    <mergeCell ref="Q564:Q573"/>
    <mergeCell ref="S306:S323"/>
    <mergeCell ref="O247:O266"/>
    <mergeCell ref="O227:O246"/>
    <mergeCell ref="P247:P266"/>
    <mergeCell ref="P227:P246"/>
    <mergeCell ref="O476:O489"/>
    <mergeCell ref="P476:P489"/>
    <mergeCell ref="O403:O427"/>
    <mergeCell ref="O428:O449"/>
    <mergeCell ref="O381:O402"/>
    <mergeCell ref="O367:O380"/>
    <mergeCell ref="O344:O366"/>
    <mergeCell ref="T287:T305"/>
    <mergeCell ref="S108:S126"/>
    <mergeCell ref="O147:O166"/>
    <mergeCell ref="P87:P107"/>
    <mergeCell ref="S324:S343"/>
    <mergeCell ref="S287:S305"/>
    <mergeCell ref="R514:R533"/>
    <mergeCell ref="R594:R603"/>
    <mergeCell ref="U604:U613"/>
    <mergeCell ref="S604:S613"/>
    <mergeCell ref="S490:S513"/>
    <mergeCell ref="S594:S603"/>
    <mergeCell ref="S514:S533"/>
    <mergeCell ref="R555:R563"/>
    <mergeCell ref="S555:S563"/>
    <mergeCell ref="R564:R573"/>
    <mergeCell ref="S564:S573"/>
    <mergeCell ref="T564:T573"/>
    <mergeCell ref="U564:U573"/>
    <mergeCell ref="T574:T583"/>
    <mergeCell ref="U574:U583"/>
    <mergeCell ref="U594:U603"/>
    <mergeCell ref="U490:U513"/>
    <mergeCell ref="P71:P86"/>
    <mergeCell ref="S7:S10"/>
    <mergeCell ref="T31:T50"/>
    <mergeCell ref="S31:S50"/>
    <mergeCell ref="V11:V30"/>
    <mergeCell ref="V31:V50"/>
    <mergeCell ref="S71:S86"/>
    <mergeCell ref="T71:T86"/>
    <mergeCell ref="U71:U86"/>
    <mergeCell ref="T11:T30"/>
    <mergeCell ref="P8:P9"/>
    <mergeCell ref="Q31:Q50"/>
    <mergeCell ref="Q51:Q70"/>
    <mergeCell ref="R31:R50"/>
    <mergeCell ref="R51:R70"/>
    <mergeCell ref="R11:R30"/>
    <mergeCell ref="R71:R86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27:N246"/>
    <mergeCell ref="N247:N266"/>
    <mergeCell ref="N267:N286"/>
    <mergeCell ref="N287:N305"/>
    <mergeCell ref="N306:N323"/>
    <mergeCell ref="N324:N343"/>
    <mergeCell ref="N450:N475"/>
    <mergeCell ref="N403:N427"/>
    <mergeCell ref="N428:N449"/>
    <mergeCell ref="N381:N402"/>
    <mergeCell ref="N208:N226"/>
    <mergeCell ref="N147:N166"/>
    <mergeCell ref="N367:N380"/>
    <mergeCell ref="N344:N366"/>
    <mergeCell ref="N87:N107"/>
    <mergeCell ref="N167:N186"/>
    <mergeCell ref="N71:N86"/>
    <mergeCell ref="N108:N126"/>
    <mergeCell ref="N187:N207"/>
    <mergeCell ref="Q108:Q126"/>
    <mergeCell ref="Q127:Q146"/>
    <mergeCell ref="Q428:Q449"/>
    <mergeCell ref="Q367:Q380"/>
    <mergeCell ref="Q403:Q427"/>
    <mergeCell ref="Q381:Q402"/>
    <mergeCell ref="Q306:Q323"/>
    <mergeCell ref="Q71:Q86"/>
    <mergeCell ref="Q87:Q107"/>
    <mergeCell ref="Q324:Q343"/>
    <mergeCell ref="Q344:Q366"/>
    <mergeCell ref="Q267:Q286"/>
    <mergeCell ref="Q227:Q246"/>
    <mergeCell ref="Q247:Q266"/>
    <mergeCell ref="Q167:Q186"/>
    <mergeCell ref="X11:X30"/>
    <mergeCell ref="T87:T107"/>
    <mergeCell ref="X31:X50"/>
    <mergeCell ref="Q11:Q30"/>
    <mergeCell ref="R367:R380"/>
    <mergeCell ref="S367:S380"/>
    <mergeCell ref="V71:V86"/>
    <mergeCell ref="V51:V70"/>
    <mergeCell ref="U51:U70"/>
    <mergeCell ref="U208:U226"/>
    <mergeCell ref="U87:U107"/>
    <mergeCell ref="V208:V226"/>
    <mergeCell ref="V287:V305"/>
    <mergeCell ref="U11:U30"/>
    <mergeCell ref="S11:S30"/>
    <mergeCell ref="R287:R305"/>
    <mergeCell ref="R267:R286"/>
    <mergeCell ref="S267:S286"/>
    <mergeCell ref="Q287:Q305"/>
    <mergeCell ref="V367:V380"/>
    <mergeCell ref="U344:U366"/>
    <mergeCell ref="X71:X86"/>
    <mergeCell ref="W31:W50"/>
    <mergeCell ref="U31:U50"/>
    <mergeCell ref="W490:W513"/>
    <mergeCell ref="U476:U489"/>
    <mergeCell ref="U450:U475"/>
    <mergeCell ref="R490:R513"/>
    <mergeCell ref="T490:T513"/>
    <mergeCell ref="S476:S489"/>
    <mergeCell ref="S428:S449"/>
    <mergeCell ref="R344:R366"/>
    <mergeCell ref="T428:T449"/>
    <mergeCell ref="T476:T489"/>
    <mergeCell ref="S450:S475"/>
    <mergeCell ref="T450:T475"/>
    <mergeCell ref="T381:T402"/>
    <mergeCell ref="U381:U402"/>
    <mergeCell ref="U428:U449"/>
    <mergeCell ref="V87:V107"/>
    <mergeCell ref="W344:W366"/>
    <mergeCell ref="R87:R107"/>
    <mergeCell ref="S87:S107"/>
    <mergeCell ref="V108:V126"/>
    <mergeCell ref="U127:U146"/>
    <mergeCell ref="T247:T266"/>
    <mergeCell ref="V324:V343"/>
    <mergeCell ref="V306:V323"/>
    <mergeCell ref="V267:V286"/>
    <mergeCell ref="W287:W305"/>
    <mergeCell ref="W306:W323"/>
    <mergeCell ref="W324:W343"/>
    <mergeCell ref="T208:T226"/>
    <mergeCell ref="R147:R166"/>
    <mergeCell ref="S344:S366"/>
    <mergeCell ref="T344:T366"/>
    <mergeCell ref="U306:U323"/>
    <mergeCell ref="T306:T323"/>
    <mergeCell ref="U287:U305"/>
    <mergeCell ref="W11:W30"/>
    <mergeCell ref="W7:W10"/>
    <mergeCell ref="W51:W70"/>
    <mergeCell ref="S51:S70"/>
    <mergeCell ref="T51:T70"/>
    <mergeCell ref="U227:U246"/>
    <mergeCell ref="U247:U266"/>
    <mergeCell ref="R247:R266"/>
    <mergeCell ref="S247:S266"/>
    <mergeCell ref="R227:R246"/>
    <mergeCell ref="R108:R126"/>
    <mergeCell ref="R127:R146"/>
    <mergeCell ref="S208:S226"/>
    <mergeCell ref="S127:S146"/>
    <mergeCell ref="S147:S166"/>
    <mergeCell ref="U147:U166"/>
    <mergeCell ref="U108:U126"/>
    <mergeCell ref="W71:W86"/>
    <mergeCell ref="W87:W107"/>
    <mergeCell ref="W208:W226"/>
    <mergeCell ref="W247:W266"/>
    <mergeCell ref="W227:W246"/>
    <mergeCell ref="V227:V246"/>
    <mergeCell ref="W108:W126"/>
    <mergeCell ref="P428:P449"/>
    <mergeCell ref="P381:P402"/>
    <mergeCell ref="P367:P380"/>
    <mergeCell ref="P403:P427"/>
    <mergeCell ref="P344:P366"/>
    <mergeCell ref="T403:T427"/>
    <mergeCell ref="W127:W146"/>
    <mergeCell ref="W147:W166"/>
    <mergeCell ref="V147:V166"/>
    <mergeCell ref="V127:V146"/>
    <mergeCell ref="W381:W402"/>
    <mergeCell ref="W403:W427"/>
    <mergeCell ref="R167:R186"/>
    <mergeCell ref="T267:T286"/>
    <mergeCell ref="T324:T343"/>
    <mergeCell ref="W267:W286"/>
    <mergeCell ref="W367:W380"/>
    <mergeCell ref="T367:T380"/>
    <mergeCell ref="AA490:AA513"/>
    <mergeCell ref="Z614:Z623"/>
    <mergeCell ref="Y604:Y613"/>
    <mergeCell ref="Y594:Y603"/>
    <mergeCell ref="AB594:AB603"/>
    <mergeCell ref="Y534:Y554"/>
    <mergeCell ref="Z534:Z554"/>
    <mergeCell ref="AA534:AA554"/>
    <mergeCell ref="AB534:AB554"/>
    <mergeCell ref="AA594:AA603"/>
    <mergeCell ref="AA555:AA563"/>
    <mergeCell ref="AB555:AB563"/>
    <mergeCell ref="AB584:AB593"/>
    <mergeCell ref="AA564:AA573"/>
    <mergeCell ref="Z555:Z563"/>
    <mergeCell ref="Y564:Y573"/>
    <mergeCell ref="Z564:Z573"/>
    <mergeCell ref="AB514:AB533"/>
    <mergeCell ref="AA514:AA533"/>
    <mergeCell ref="X654:X663"/>
    <mergeCell ref="AA604:AA613"/>
    <mergeCell ref="AB624:AB633"/>
    <mergeCell ref="AB654:AB663"/>
    <mergeCell ref="AA654:AA663"/>
    <mergeCell ref="AA624:AA633"/>
    <mergeCell ref="AB604:AB613"/>
    <mergeCell ref="X644:X653"/>
    <mergeCell ref="Y644:Y653"/>
    <mergeCell ref="Z644:Z653"/>
    <mergeCell ref="AA644:AA653"/>
    <mergeCell ref="AB644:AB653"/>
    <mergeCell ref="X634:X643"/>
    <mergeCell ref="Y634:Y643"/>
    <mergeCell ref="Z634:Z643"/>
    <mergeCell ref="AA634:AA643"/>
    <mergeCell ref="AB634:AB643"/>
    <mergeCell ref="X604:X613"/>
    <mergeCell ref="Z604:Z613"/>
    <mergeCell ref="AA450:AA475"/>
    <mergeCell ref="V604:V613"/>
    <mergeCell ref="X403:X427"/>
    <mergeCell ref="X490:X513"/>
    <mergeCell ref="X534:X554"/>
    <mergeCell ref="V247:V266"/>
    <mergeCell ref="V594:V603"/>
    <mergeCell ref="V490:V513"/>
    <mergeCell ref="V428:V449"/>
    <mergeCell ref="V381:V402"/>
    <mergeCell ref="V403:V427"/>
    <mergeCell ref="X381:X402"/>
    <mergeCell ref="V344:V366"/>
    <mergeCell ref="W428:W449"/>
    <mergeCell ref="X476:X489"/>
    <mergeCell ref="W594:W603"/>
    <mergeCell ref="X267:X286"/>
    <mergeCell ref="X247:X266"/>
    <mergeCell ref="X344:X366"/>
    <mergeCell ref="X287:X305"/>
    <mergeCell ref="X306:X323"/>
    <mergeCell ref="X324:X343"/>
    <mergeCell ref="X594:X603"/>
    <mergeCell ref="V450:V475"/>
    <mergeCell ref="AD324:AD343"/>
    <mergeCell ref="AB324:AB343"/>
    <mergeCell ref="AC344:AC366"/>
    <mergeCell ref="AC367:AC380"/>
    <mergeCell ref="Z367:Z380"/>
    <mergeCell ref="AA324:AA343"/>
    <mergeCell ref="Z344:Z366"/>
    <mergeCell ref="Z324:Z343"/>
    <mergeCell ref="Z306:Z323"/>
    <mergeCell ref="AA306:AA323"/>
    <mergeCell ref="AA367:AA380"/>
    <mergeCell ref="AC604:AC613"/>
    <mergeCell ref="AC594:AC603"/>
    <mergeCell ref="AC614:AC623"/>
    <mergeCell ref="AC208:AC226"/>
    <mergeCell ref="AC227:AC246"/>
    <mergeCell ref="AB227:AB246"/>
    <mergeCell ref="AB247:AB266"/>
    <mergeCell ref="AB381:AB402"/>
    <mergeCell ref="AC247:AC266"/>
    <mergeCell ref="AC287:AC305"/>
    <mergeCell ref="AC428:AC449"/>
    <mergeCell ref="AC381:AC402"/>
    <mergeCell ref="AC403:AC427"/>
    <mergeCell ref="AB403:AB427"/>
    <mergeCell ref="AB428:AB449"/>
    <mergeCell ref="AB574:AB583"/>
    <mergeCell ref="AB287:AB305"/>
    <mergeCell ref="AC306:AC323"/>
    <mergeCell ref="AB267:AB286"/>
    <mergeCell ref="AC267:AC286"/>
    <mergeCell ref="AB367:AB380"/>
    <mergeCell ref="AC324:AC343"/>
    <mergeCell ref="AB490:AB513"/>
    <mergeCell ref="AC87:AC107"/>
    <mergeCell ref="AC71:AC86"/>
    <mergeCell ref="AB71:AB86"/>
    <mergeCell ref="AB31:AB50"/>
    <mergeCell ref="AC51:AC70"/>
    <mergeCell ref="AB51:AB70"/>
    <mergeCell ref="AC31:AC50"/>
    <mergeCell ref="AC108:AC126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08:Z126"/>
    <mergeCell ref="Z71:Z86"/>
    <mergeCell ref="Y71:Y86"/>
    <mergeCell ref="Z87:Z107"/>
    <mergeCell ref="AA71:AA86"/>
    <mergeCell ref="Z11:Z30"/>
    <mergeCell ref="AA51:AA70"/>
    <mergeCell ref="AA11:AA30"/>
    <mergeCell ref="Y87:Y107"/>
    <mergeCell ref="AA208:AA226"/>
    <mergeCell ref="AB87:AB107"/>
    <mergeCell ref="AA147:AA166"/>
    <mergeCell ref="Y147:Y166"/>
    <mergeCell ref="AA87:AA107"/>
    <mergeCell ref="AA108:AA126"/>
    <mergeCell ref="AB127:AB146"/>
    <mergeCell ref="AB108:AB126"/>
    <mergeCell ref="Z127:Z146"/>
    <mergeCell ref="AA127:AA146"/>
    <mergeCell ref="Y208:Y226"/>
    <mergeCell ref="Z208:Z226"/>
    <mergeCell ref="AA167:AA186"/>
    <mergeCell ref="AB167:AB186"/>
    <mergeCell ref="Y167:Y186"/>
    <mergeCell ref="Z167:Z186"/>
    <mergeCell ref="AA187:AA207"/>
    <mergeCell ref="AB187:AB207"/>
    <mergeCell ref="Z654:Z663"/>
    <mergeCell ref="Z624:Z633"/>
    <mergeCell ref="AA614:AA623"/>
    <mergeCell ref="AB614:AB623"/>
    <mergeCell ref="AC624:AC633"/>
    <mergeCell ref="AC644:AC653"/>
    <mergeCell ref="AC634:AC643"/>
    <mergeCell ref="Y127:Y146"/>
    <mergeCell ref="Y108:Y126"/>
    <mergeCell ref="AB147:AB166"/>
    <mergeCell ref="AB208:AB226"/>
    <mergeCell ref="Z147:Z166"/>
    <mergeCell ref="AC147:AC166"/>
    <mergeCell ref="AC127:AC146"/>
    <mergeCell ref="AC654:AC663"/>
    <mergeCell ref="Y614:Y623"/>
    <mergeCell ref="Y624:Y633"/>
    <mergeCell ref="Y654:Y663"/>
    <mergeCell ref="Y187:Y207"/>
    <mergeCell ref="AC584:AC593"/>
    <mergeCell ref="AB564:AB573"/>
    <mergeCell ref="AC564:AC573"/>
    <mergeCell ref="AA267:AA286"/>
    <mergeCell ref="AA287:AA305"/>
    <mergeCell ref="V654:V663"/>
    <mergeCell ref="V624:V633"/>
    <mergeCell ref="V614:V623"/>
    <mergeCell ref="S654:S663"/>
    <mergeCell ref="S614:S623"/>
    <mergeCell ref="T624:T633"/>
    <mergeCell ref="U624:U633"/>
    <mergeCell ref="T654:T663"/>
    <mergeCell ref="U654:U663"/>
    <mergeCell ref="T614:T623"/>
    <mergeCell ref="U614:U623"/>
    <mergeCell ref="T644:T653"/>
    <mergeCell ref="V644:V653"/>
    <mergeCell ref="V634:V643"/>
    <mergeCell ref="S644:S653"/>
    <mergeCell ref="U644:U653"/>
    <mergeCell ref="S624:S633"/>
    <mergeCell ref="S634:S643"/>
    <mergeCell ref="U634:U643"/>
    <mergeCell ref="T634:T643"/>
    <mergeCell ref="B225:C225"/>
    <mergeCell ref="AC534:AC554"/>
    <mergeCell ref="O534:O554"/>
    <mergeCell ref="Q534:Q554"/>
    <mergeCell ref="R534:R554"/>
    <mergeCell ref="S534:S554"/>
    <mergeCell ref="T534:T554"/>
    <mergeCell ref="U534:U554"/>
    <mergeCell ref="V534:V554"/>
    <mergeCell ref="W534:W554"/>
    <mergeCell ref="Y227:Y246"/>
    <mergeCell ref="Y247:Y266"/>
    <mergeCell ref="AB306:AB323"/>
    <mergeCell ref="AB344:AB366"/>
    <mergeCell ref="Z450:Z475"/>
    <mergeCell ref="Y450:Y475"/>
    <mergeCell ref="Z381:Z402"/>
    <mergeCell ref="Z403:Z427"/>
    <mergeCell ref="Z428:Z449"/>
    <mergeCell ref="AA381:AA402"/>
    <mergeCell ref="AA428:AA449"/>
    <mergeCell ref="AA403:AA427"/>
    <mergeCell ref="Y403:Y427"/>
    <mergeCell ref="Z247:Z266"/>
    <mergeCell ref="N584:N593"/>
    <mergeCell ref="O584:O593"/>
    <mergeCell ref="P584:P593"/>
    <mergeCell ref="Q584:Q593"/>
    <mergeCell ref="R584:R593"/>
    <mergeCell ref="S584:S593"/>
    <mergeCell ref="T584:T593"/>
    <mergeCell ref="U584:U593"/>
    <mergeCell ref="V584:V593"/>
    <mergeCell ref="S167:S186"/>
    <mergeCell ref="W584:W593"/>
    <mergeCell ref="X584:X593"/>
    <mergeCell ref="Y584:Y593"/>
    <mergeCell ref="Z584:Z593"/>
    <mergeCell ref="AA584:AA593"/>
    <mergeCell ref="AC574:AC583"/>
    <mergeCell ref="V574:V583"/>
    <mergeCell ref="W574:W583"/>
    <mergeCell ref="X574:X583"/>
    <mergeCell ref="Y574:Y583"/>
    <mergeCell ref="Y381:Y402"/>
    <mergeCell ref="Z227:Z246"/>
    <mergeCell ref="AC450:AC475"/>
    <mergeCell ref="AC476:AC489"/>
    <mergeCell ref="AC490:AC513"/>
    <mergeCell ref="AA344:AA366"/>
    <mergeCell ref="AC514:AC533"/>
    <mergeCell ref="X428:X449"/>
    <mergeCell ref="W450:W475"/>
    <mergeCell ref="W476:W489"/>
    <mergeCell ref="W514:W533"/>
    <mergeCell ref="AA476:AA489"/>
    <mergeCell ref="Z476:Z489"/>
    <mergeCell ref="W187:W207"/>
    <mergeCell ref="X187:X207"/>
    <mergeCell ref="Y267:Y286"/>
    <mergeCell ref="O187:O207"/>
    <mergeCell ref="P187:P207"/>
    <mergeCell ref="Q187:Q207"/>
    <mergeCell ref="R187:R207"/>
    <mergeCell ref="S187:S207"/>
    <mergeCell ref="T187:T207"/>
    <mergeCell ref="U187:U207"/>
    <mergeCell ref="V187:V207"/>
    <mergeCell ref="AA574:AA583"/>
    <mergeCell ref="AB450:AB475"/>
    <mergeCell ref="AB476:AB489"/>
    <mergeCell ref="V555:V563"/>
    <mergeCell ref="W555:W563"/>
    <mergeCell ref="T167:T186"/>
    <mergeCell ref="Z187:Z207"/>
    <mergeCell ref="AC187:AC207"/>
    <mergeCell ref="U167:U186"/>
    <mergeCell ref="X555:X563"/>
    <mergeCell ref="Y555:Y563"/>
    <mergeCell ref="V167:V186"/>
    <mergeCell ref="W167:W186"/>
    <mergeCell ref="X167:X186"/>
    <mergeCell ref="AC555:AC563"/>
    <mergeCell ref="AA247:AA266"/>
    <mergeCell ref="AA227:AA246"/>
    <mergeCell ref="Y428:Y449"/>
    <mergeCell ref="Y367:Y380"/>
    <mergeCell ref="Y306:Y323"/>
    <mergeCell ref="Y344:Y366"/>
    <mergeCell ref="Y324:Y343"/>
    <mergeCell ref="Y287:Y305"/>
    <mergeCell ref="AC167:AC186"/>
    <mergeCell ref="Z267:Z286"/>
    <mergeCell ref="Z287:Z305"/>
    <mergeCell ref="P644:P653"/>
    <mergeCell ref="Q644:Q653"/>
    <mergeCell ref="R644:R653"/>
    <mergeCell ref="V564:V573"/>
    <mergeCell ref="W564:W573"/>
    <mergeCell ref="X564:X573"/>
    <mergeCell ref="Z574:Z583"/>
    <mergeCell ref="W614:W623"/>
    <mergeCell ref="W624:W633"/>
    <mergeCell ref="X614:X623"/>
    <mergeCell ref="Y476:Y489"/>
    <mergeCell ref="V476:V489"/>
    <mergeCell ref="V514:V533"/>
    <mergeCell ref="Y514:Y533"/>
    <mergeCell ref="Z514:Z533"/>
    <mergeCell ref="Y490:Y513"/>
    <mergeCell ref="Z490:Z513"/>
    <mergeCell ref="X450:X475"/>
    <mergeCell ref="Z594:Z603"/>
    <mergeCell ref="X624:X633"/>
    <mergeCell ref="W604:W613"/>
    <mergeCell ref="X514:X533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9" t="s">
        <v>482</v>
      </c>
      <c r="B1">
        <v>60</v>
      </c>
    </row>
    <row r="2" spans="1:2">
      <c r="A2" s="249" t="s">
        <v>172</v>
      </c>
      <c r="B2">
        <v>70</v>
      </c>
    </row>
    <row r="3" spans="1:2">
      <c r="A3" s="249" t="s">
        <v>448</v>
      </c>
      <c r="B3">
        <v>62</v>
      </c>
    </row>
    <row r="4" spans="1:2">
      <c r="A4" s="249" t="s">
        <v>480</v>
      </c>
      <c r="B4">
        <v>65</v>
      </c>
    </row>
    <row r="5" spans="1:2">
      <c r="A5" s="249" t="s">
        <v>404</v>
      </c>
      <c r="B5">
        <v>54</v>
      </c>
    </row>
    <row r="6" spans="1:2">
      <c r="A6" s="249" t="s">
        <v>481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Windows User</cp:lastModifiedBy>
  <cp:lastPrinted>2018-10-29T04:22:39Z</cp:lastPrinted>
  <dcterms:created xsi:type="dcterms:W3CDTF">2018-07-19T01:22:54Z</dcterms:created>
  <dcterms:modified xsi:type="dcterms:W3CDTF">2019-03-08T05:41:22Z</dcterms:modified>
</cp:coreProperties>
</file>